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496" windowHeight="9816" activeTab="0"/>
  </bookViews>
  <sheets>
    <sheet name="Sheet1" sheetId="1" r:id="rId1"/>
    <sheet name="Sheet2" sheetId="2" r:id="rId2"/>
    <sheet name="Sheet3" sheetId="3" r:id="rId3"/>
  </sheets>
  <definedNames>
    <definedName name="fit11">'Sheet1'!$C$11</definedName>
    <definedName name="fit12">'Sheet1'!$C$12</definedName>
    <definedName name="fit22">'Sheet1'!$C$13</definedName>
    <definedName name="freq1">'Sheet1'!$C$14</definedName>
  </definedNames>
  <calcPr fullCalcOnLoad="1"/>
</workbook>
</file>

<file path=xl/sharedStrings.xml><?xml version="1.0" encoding="utf-8"?>
<sst xmlns="http://schemas.openxmlformats.org/spreadsheetml/2006/main" count="25" uniqueCount="24">
  <si>
    <t>p</t>
  </si>
  <si>
    <t>q</t>
  </si>
  <si>
    <t>p'</t>
  </si>
  <si>
    <t>gen</t>
  </si>
  <si>
    <t xml:space="preserve">     </t>
  </si>
  <si>
    <t xml:space="preserve">   </t>
  </si>
  <si>
    <t xml:space="preserve">  </t>
  </si>
  <si>
    <r>
      <t>w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</si>
  <si>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12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</si>
  <si>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22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</si>
  <si>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2</t>
    </r>
  </si>
  <si>
    <r>
      <t>W</t>
    </r>
    <r>
      <rPr>
        <vertAlign val="subscript"/>
        <sz val="10"/>
        <rFont val="Arial"/>
        <family val="2"/>
      </rPr>
      <t>1</t>
    </r>
  </si>
  <si>
    <t>W</t>
  </si>
  <si>
    <t>p =</t>
  </si>
  <si>
    <r>
      <t>A</t>
    </r>
    <r>
      <rPr>
        <vertAlign val="subscript"/>
        <sz val="10"/>
        <rFont val="Arial"/>
        <family val="2"/>
      </rPr>
      <t>1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</si>
  <si>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</si>
  <si>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</si>
  <si>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r>
      <t>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</si>
  <si>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t>Proportions in generation 200</t>
  </si>
  <si>
    <t>*****</t>
  </si>
  <si>
    <r>
      <t xml:space="preserve">   Replace the values under the ***** by your choices of genotype fitnesses w</t>
    </r>
    <r>
      <rPr>
        <b/>
        <i/>
        <vertAlign val="subscript"/>
        <sz val="10"/>
        <color indexed="10"/>
        <rFont val="Arial"/>
        <family val="2"/>
      </rPr>
      <t>22</t>
    </r>
    <r>
      <rPr>
        <b/>
        <i/>
        <sz val="10"/>
        <color indexed="10"/>
        <rFont val="Arial"/>
        <family val="0"/>
      </rPr>
      <t>, w</t>
    </r>
    <r>
      <rPr>
        <b/>
        <i/>
        <vertAlign val="subscript"/>
        <sz val="10"/>
        <color indexed="10"/>
        <rFont val="Arial"/>
        <family val="2"/>
      </rPr>
      <t>12</t>
    </r>
    <r>
      <rPr>
        <b/>
        <i/>
        <sz val="10"/>
        <color indexed="10"/>
        <rFont val="Arial"/>
        <family val="0"/>
      </rPr>
      <t>, w</t>
    </r>
    <r>
      <rPr>
        <b/>
        <i/>
        <vertAlign val="subscript"/>
        <sz val="10"/>
        <color indexed="10"/>
        <rFont val="Arial"/>
        <family val="2"/>
      </rPr>
      <t>11</t>
    </r>
    <r>
      <rPr>
        <b/>
        <i/>
        <sz val="10"/>
        <color indexed="10"/>
        <rFont val="Arial"/>
        <family val="0"/>
      </rPr>
      <t>, and initial A</t>
    </r>
    <r>
      <rPr>
        <b/>
        <i/>
        <vertAlign val="subscript"/>
        <sz val="10"/>
        <color indexed="10"/>
        <rFont val="Arial"/>
        <family val="2"/>
      </rPr>
      <t>1</t>
    </r>
    <r>
      <rPr>
        <b/>
        <i/>
        <sz val="10"/>
        <color indexed="10"/>
        <rFont val="Arial"/>
        <family val="0"/>
      </rPr>
      <t xml:space="preserve"> allele frequency p.</t>
    </r>
  </si>
  <si>
    <t>initial</t>
  </si>
  <si>
    <t>Response of Allele Frequency to Selection</t>
  </si>
  <si>
    <r>
      <t xml:space="preserve">   </t>
    </r>
    <r>
      <rPr>
        <sz val="10"/>
        <rFont val="Arial"/>
        <family val="2"/>
      </rPr>
      <t>Successive lines of the table below give p, q, W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 W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, W, and p' in successive generations.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</si>
</sst>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13">
    <font>
      <sz val="10"/>
      <name val="Arial"/>
      <family val="0"/>
    </font>
    <font>
      <b/>
      <sz val="8"/>
      <name val="Arial"/>
      <family val="2"/>
    </font>
    <font>
      <sz val="6.75"/>
      <name val="Arial"/>
      <family val="2"/>
    </font>
    <font>
      <sz val="5.25"/>
      <name val="Arial"/>
      <family val="0"/>
    </font>
    <font>
      <sz val="4.75"/>
      <name val="Arial"/>
      <family val="0"/>
    </font>
    <font>
      <b/>
      <i/>
      <sz val="10"/>
      <color indexed="10"/>
      <name val="Arial"/>
      <family val="0"/>
    </font>
    <font>
      <b/>
      <i/>
      <sz val="10"/>
      <color indexed="12"/>
      <name val="Arial"/>
      <family val="0"/>
    </font>
    <font>
      <b/>
      <i/>
      <sz val="14"/>
      <name val="Arial"/>
      <family val="0"/>
    </font>
    <font>
      <sz val="7"/>
      <name val="Arial"/>
      <family val="2"/>
    </font>
    <font>
      <b/>
      <i/>
      <vertAlign val="subscript"/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2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Gene Frequency vs Generation with Constant Fitness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Sheet1!$B$61:$B$260</c:f>
              <c:numCache/>
            </c:numRef>
          </c:yVal>
          <c:smooth val="1"/>
        </c:ser>
        <c:axId val="4927137"/>
        <c:axId val="44344234"/>
      </c:scatterChart>
      <c:valAx>
        <c:axId val="4927137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344234"/>
        <c:crossesAt val="0"/>
        <c:crossBetween val="midCat"/>
        <c:dispUnits/>
        <c:majorUnit val="50"/>
        <c:minorUnit val="10"/>
      </c:valAx>
      <c:valAx>
        <c:axId val="4434423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 = A1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27137"/>
        <c:crossesAt val="0"/>
        <c:crossBetween val="midCat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Population Mean Fitness vs Generations</a:t>
            </a:r>
          </a:p>
        </c:rich>
      </c:tx>
      <c:layout>
        <c:manualLayout>
          <c:xMode val="factor"/>
          <c:yMode val="factor"/>
          <c:x val="0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3125"/>
          <c:w val="0.88875"/>
          <c:h val="0.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Sheet1!$F$59</c:f>
              <c:strCache>
                <c:ptCount val="1"/>
                <c:pt idx="0">
                  <c:v>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Sheet1!$F$61:$F$260</c:f>
              <c:numCache/>
            </c:numRef>
          </c:yVal>
          <c:smooth val="1"/>
        </c:ser>
        <c:axId val="63553787"/>
        <c:axId val="35113172"/>
      </c:scatterChart>
      <c:valAx>
        <c:axId val="63553787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113172"/>
        <c:crosses val="autoZero"/>
        <c:crossBetween val="midCat"/>
        <c:dispUnits/>
        <c:majorUnit val="50"/>
        <c:minorUnit val="10"/>
      </c:valAx>
      <c:valAx>
        <c:axId val="3511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Population Mean Fitness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553787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20</xdr:row>
      <xdr:rowOff>9525</xdr:rowOff>
    </xdr:from>
    <xdr:to>
      <xdr:col>10</xdr:col>
      <xdr:colOff>200025</xdr:colOff>
      <xdr:row>40</xdr:row>
      <xdr:rowOff>57150</xdr:rowOff>
    </xdr:to>
    <xdr:graphicFrame>
      <xdr:nvGraphicFramePr>
        <xdr:cNvPr id="1" name="Chart 2"/>
        <xdr:cNvGraphicFramePr/>
      </xdr:nvGraphicFramePr>
      <xdr:xfrm>
        <a:off x="142875" y="3781425"/>
        <a:ext cx="39528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781050</xdr:colOff>
      <xdr:row>20</xdr:row>
      <xdr:rowOff>9525</xdr:rowOff>
    </xdr:from>
    <xdr:to>
      <xdr:col>14</xdr:col>
      <xdr:colOff>219075</xdr:colOff>
      <xdr:row>40</xdr:row>
      <xdr:rowOff>57150</xdr:rowOff>
    </xdr:to>
    <xdr:graphicFrame>
      <xdr:nvGraphicFramePr>
        <xdr:cNvPr id="2" name="Chart 5"/>
        <xdr:cNvGraphicFramePr/>
      </xdr:nvGraphicFramePr>
      <xdr:xfrm>
        <a:off x="4676775" y="3781425"/>
        <a:ext cx="36290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2</xdr:row>
      <xdr:rowOff>123825</xdr:rowOff>
    </xdr:from>
    <xdr:to>
      <xdr:col>13</xdr:col>
      <xdr:colOff>85725</xdr:colOff>
      <xdr:row>7</xdr:row>
      <xdr:rowOff>104775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190500" y="561975"/>
          <a:ext cx="69342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There are two alleles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and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with relative frequencies p and q in the present generation and p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'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and q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'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 the next.  The three genotypes have relative fitnesses w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w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and w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 The corresponding allelic fitnesses are W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pw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+qw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and W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pw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+qw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and population mean fitness is W = pW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+qW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 According to the classical Haldane-Fisher large, random mating population theory, p and p' are related by p' = (W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/W)p.  The trajectories deriving from this recursion for arbitrarily specified fitnesses and initial p are graphed below.  Note that p' &gt; p if and only if W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&gt; W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--the fitter gene increases in frequency.
</a:t>
          </a:r>
        </a:p>
      </xdr:txBody>
    </xdr:sp>
    <xdr:clientData/>
  </xdr:twoCellAnchor>
  <xdr:twoCellAnchor>
    <xdr:from>
      <xdr:col>0</xdr:col>
      <xdr:colOff>133350</xdr:colOff>
      <xdr:row>42</xdr:row>
      <xdr:rowOff>19050</xdr:rowOff>
    </xdr:from>
    <xdr:to>
      <xdr:col>11</xdr:col>
      <xdr:colOff>552450</xdr:colOff>
      <xdr:row>54</xdr:row>
      <xdr:rowOff>76200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133350" y="7353300"/>
          <a:ext cx="5362575" cy="2000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In the case of underdominance or overdominance, an equilibrium value, p*, of p appears to the right of this text box.  In the case of underdominace, this value is an unstable equilibrium, with p increasing if it starts above p* and decreasing if it starts below.
     In the case of overdominance, p converges to p* for large generations.  Whenever p*&gt; 2/3 the asymptotic frequency of the fittest  genotype, which is heterozygotic, is less that the asymptotic frequency of the fittest homozygote.  For example, relative fitnesses of w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=0.00, w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=1.00, w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=0.85 have been estimated for sickle-cell anemia in West Africa, leading to p*=0.87 and asymptotic genotype frequencies .017, .226, .757.  The heterozygote, though decisively fittest, has less than a third of the asymptotic frequency of the non-carrier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genotype, and the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genotype, with effectively zero fitness, occurs with considerable  frequency.  So one can’t read fitness directly from frequency.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47625</xdr:colOff>
      <xdr:row>10</xdr:row>
      <xdr:rowOff>66675</xdr:rowOff>
    </xdr:from>
    <xdr:to>
      <xdr:col>14</xdr:col>
      <xdr:colOff>161925</xdr:colOff>
      <xdr:row>14</xdr:row>
      <xdr:rowOff>85725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3114675" y="2105025"/>
          <a:ext cx="51339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Only fitness ratios matter for gene frequency evolution, so there is no penalty for measuring fitness relative to that of, say, w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as I have done in the opening example.  In that example, genotype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has a 5% fitness advantage over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and 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has a 10% advantage.  You need not choose such enormous selective advantages.</a:t>
          </a:r>
        </a:p>
      </xdr:txBody>
    </xdr:sp>
    <xdr:clientData/>
  </xdr:twoCellAnchor>
  <xdr:twoCellAnchor>
    <xdr:from>
      <xdr:col>0</xdr:col>
      <xdr:colOff>142875</xdr:colOff>
      <xdr:row>16</xdr:row>
      <xdr:rowOff>47625</xdr:rowOff>
    </xdr:from>
    <xdr:to>
      <xdr:col>10</xdr:col>
      <xdr:colOff>219075</xdr:colOff>
      <xdr:row>18</xdr:row>
      <xdr:rowOff>114300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142875" y="3171825"/>
          <a:ext cx="39719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p and W are graphed versus generations below, using data calculated in the table far below, which you may ignore.</a:t>
          </a:r>
        </a:p>
      </xdr:txBody>
    </xdr:sp>
    <xdr:clientData/>
  </xdr:twoCellAnchor>
  <xdr:twoCellAnchor>
    <xdr:from>
      <xdr:col>10</xdr:col>
      <xdr:colOff>762000</xdr:colOff>
      <xdr:row>16</xdr:row>
      <xdr:rowOff>47625</xdr:rowOff>
    </xdr:from>
    <xdr:to>
      <xdr:col>14</xdr:col>
      <xdr:colOff>190500</xdr:colOff>
      <xdr:row>18</xdr:row>
      <xdr:rowOff>123825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4657725" y="3171825"/>
          <a:ext cx="36195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Mean fitness W always increases in this simple model--natural selection favors fitter genes.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1"/>
  <sheetViews>
    <sheetView tabSelected="1" workbookViewId="0" topLeftCell="A11">
      <selection activeCell="D15" sqref="D15"/>
    </sheetView>
  </sheetViews>
  <sheetFormatPr defaultColWidth="9.140625" defaultRowHeight="12.75"/>
  <cols>
    <col min="1" max="4" width="5.57421875" style="0" bestFit="1" customWidth="1"/>
    <col min="5" max="5" width="7.00390625" style="0" customWidth="1"/>
    <col min="6" max="9" width="5.57421875" style="0" bestFit="1" customWidth="1"/>
    <col min="10" max="10" width="6.8515625" style="0" customWidth="1"/>
    <col min="11" max="12" width="15.7109375" style="0" customWidth="1"/>
    <col min="13" max="13" width="15.7109375" style="5" customWidth="1"/>
    <col min="14" max="16384" width="15.7109375" style="0" customWidth="1"/>
  </cols>
  <sheetData>
    <row r="1" spans="2:7" ht="17.25">
      <c r="B1" s="3"/>
      <c r="G1" s="3" t="s">
        <v>22</v>
      </c>
    </row>
    <row r="2" spans="2:7" ht="17.25">
      <c r="B2" s="3"/>
      <c r="G2" s="3"/>
    </row>
    <row r="3" spans="2:7" ht="17.25">
      <c r="B3" s="3"/>
      <c r="G3" s="3"/>
    </row>
    <row r="4" spans="2:7" ht="17.25">
      <c r="B4" s="3"/>
      <c r="G4" s="3"/>
    </row>
    <row r="5" spans="2:7" ht="17.25">
      <c r="B5" s="3"/>
      <c r="G5" s="3"/>
    </row>
    <row r="6" spans="2:7" ht="17.25">
      <c r="B6" s="3"/>
      <c r="G6" s="3"/>
    </row>
    <row r="7" spans="2:7" ht="17.25">
      <c r="B7" s="3"/>
      <c r="G7" s="3"/>
    </row>
    <row r="9" spans="1:14" ht="14.25">
      <c r="A9" s="10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11"/>
    </row>
    <row r="10" spans="3:5" ht="12.75">
      <c r="C10" s="15" t="s">
        <v>19</v>
      </c>
      <c r="E10" s="5" t="s">
        <v>18</v>
      </c>
    </row>
    <row r="11" spans="2:6" ht="15">
      <c r="B11" t="s">
        <v>7</v>
      </c>
      <c r="C11" s="13">
        <v>1.1</v>
      </c>
      <c r="E11" s="5" t="s">
        <v>15</v>
      </c>
      <c r="F11" s="5">
        <f>F14^2</f>
        <v>0.9849382904775907</v>
      </c>
    </row>
    <row r="12" spans="2:6" ht="15">
      <c r="B12" t="s">
        <v>8</v>
      </c>
      <c r="C12" s="13">
        <v>1.05</v>
      </c>
      <c r="E12" s="5" t="s">
        <v>16</v>
      </c>
      <c r="F12" s="5">
        <f>2*F14*(1-F14)</f>
        <v>0.015004564582344901</v>
      </c>
    </row>
    <row r="13" spans="2:6" ht="15">
      <c r="B13" t="s">
        <v>9</v>
      </c>
      <c r="C13" s="13">
        <v>1</v>
      </c>
      <c r="E13" s="5" t="s">
        <v>17</v>
      </c>
      <c r="F13" s="5">
        <f>(1-F14)^2</f>
        <v>5.71449400643647E-05</v>
      </c>
    </row>
    <row r="14" spans="1:6" ht="15">
      <c r="A14" t="s">
        <v>21</v>
      </c>
      <c r="B14" t="s">
        <v>13</v>
      </c>
      <c r="C14" s="13">
        <v>0.01</v>
      </c>
      <c r="E14" s="5" t="s">
        <v>14</v>
      </c>
      <c r="F14" s="5">
        <f>B260</f>
        <v>0.9924405727687632</v>
      </c>
    </row>
    <row r="16" spans="1:12" ht="12.75">
      <c r="A16" s="2" t="s">
        <v>4</v>
      </c>
      <c r="L16" s="2" t="s">
        <v>4</v>
      </c>
    </row>
    <row r="17" spans="1:12" ht="12.75">
      <c r="A17" s="2" t="s">
        <v>5</v>
      </c>
      <c r="L17" s="2" t="s">
        <v>6</v>
      </c>
    </row>
    <row r="43" spans="13:15" ht="12.75">
      <c r="M43" s="16">
        <f>IF((fit12-fit22)*(fit12-fit11)&gt;0,"p* =","")</f>
      </c>
      <c r="N43" s="5">
        <f>IF((fit12-fit22)*(fit12-fit11)&gt;0,(fit12-fit22)/((fit12-fit22)+(fit12-fit11)),"")</f>
      </c>
      <c r="O43" s="9"/>
    </row>
    <row r="44" ht="12.75">
      <c r="A44" s="2"/>
    </row>
    <row r="45" spans="1:16" ht="12.75">
      <c r="A45" s="2"/>
      <c r="O45" s="9"/>
      <c r="P45" s="5"/>
    </row>
    <row r="46" spans="1:16" ht="12.75">
      <c r="A46" s="2"/>
      <c r="B46" s="2"/>
      <c r="O46" s="9"/>
      <c r="P46" s="5"/>
    </row>
    <row r="47" spans="15:16" ht="12.75">
      <c r="O47" s="9"/>
      <c r="P47" s="5"/>
    </row>
    <row r="50" spans="13:14" ht="12.75">
      <c r="M50" s="9"/>
      <c r="N50" s="14"/>
    </row>
    <row r="51" spans="13:14" ht="12.75">
      <c r="M51" s="9"/>
      <c r="N51" s="14"/>
    </row>
    <row r="52" spans="13:14" ht="12.75">
      <c r="M52" s="9"/>
      <c r="N52" s="14"/>
    </row>
    <row r="57" ht="15">
      <c r="A57" s="2" t="s">
        <v>23</v>
      </c>
    </row>
    <row r="59" spans="1:7" ht="15">
      <c r="A59" t="s">
        <v>3</v>
      </c>
      <c r="B59" s="6" t="s">
        <v>0</v>
      </c>
      <c r="C59" t="s">
        <v>1</v>
      </c>
      <c r="D59" t="s">
        <v>10</v>
      </c>
      <c r="E59" t="s">
        <v>11</v>
      </c>
      <c r="F59" s="6" t="s">
        <v>12</v>
      </c>
      <c r="G59" t="s">
        <v>2</v>
      </c>
    </row>
    <row r="60" spans="2:7" ht="12.75">
      <c r="B60" s="6"/>
      <c r="D60" s="4"/>
      <c r="E60" s="4"/>
      <c r="F60" s="8"/>
      <c r="G60" s="4">
        <f>freq1</f>
        <v>0.01</v>
      </c>
    </row>
    <row r="61" spans="1:7" ht="12.75">
      <c r="A61">
        <v>0</v>
      </c>
      <c r="B61" s="7">
        <f aca="true" t="shared" si="0" ref="B61:B92">G60</f>
        <v>0.01</v>
      </c>
      <c r="C61" s="1">
        <f>1-B61</f>
        <v>0.99</v>
      </c>
      <c r="D61" s="1">
        <f aca="true" t="shared" si="1" ref="D61:D92">B61*fit12+C61*fit22</f>
        <v>1.0005</v>
      </c>
      <c r="E61" s="1">
        <f aca="true" t="shared" si="2" ref="E61:E92">B61*fit11+C61*fit12</f>
        <v>1.0505</v>
      </c>
      <c r="F61" s="7">
        <f aca="true" t="shared" si="3" ref="F61:F92">B61*E61+C61*D61</f>
        <v>1.001</v>
      </c>
      <c r="G61" s="1">
        <f aca="true" t="shared" si="4" ref="G61:G92">B61*(E61/F61)</f>
        <v>0.010494505494505495</v>
      </c>
    </row>
    <row r="62" spans="1:7" ht="12.75">
      <c r="A62">
        <f>A61+1</f>
        <v>1</v>
      </c>
      <c r="B62" s="7">
        <f t="shared" si="0"/>
        <v>0.010494505494505495</v>
      </c>
      <c r="C62" s="1">
        <f aca="true" t="shared" si="5" ref="C62:C125">1-B62</f>
        <v>0.9895054945054945</v>
      </c>
      <c r="D62" s="1">
        <f t="shared" si="1"/>
        <v>1.0005247252747254</v>
      </c>
      <c r="E62" s="1">
        <f t="shared" si="2"/>
        <v>1.0505247252747254</v>
      </c>
      <c r="F62" s="7">
        <f t="shared" si="3"/>
        <v>1.0010494505494507</v>
      </c>
      <c r="G62" s="1">
        <f t="shared" si="4"/>
        <v>0.011013179714007415</v>
      </c>
    </row>
    <row r="63" spans="1:7" ht="12.75">
      <c r="A63">
        <f aca="true" t="shared" si="6" ref="A63:A126">A62+1</f>
        <v>2</v>
      </c>
      <c r="B63" s="7">
        <f t="shared" si="0"/>
        <v>0.011013179714007415</v>
      </c>
      <c r="C63" s="1">
        <f t="shared" si="5"/>
        <v>0.9889868202859926</v>
      </c>
      <c r="D63" s="1">
        <f t="shared" si="1"/>
        <v>1.0005506589857005</v>
      </c>
      <c r="E63" s="1">
        <f t="shared" si="2"/>
        <v>1.0505506589857005</v>
      </c>
      <c r="F63" s="7">
        <f t="shared" si="3"/>
        <v>1.001101317971401</v>
      </c>
      <c r="G63" s="1">
        <f t="shared" si="4"/>
        <v>0.011557175081462598</v>
      </c>
    </row>
    <row r="64" spans="1:7" ht="12.75">
      <c r="A64">
        <f t="shared" si="6"/>
        <v>3</v>
      </c>
      <c r="B64" s="7">
        <f t="shared" si="0"/>
        <v>0.011557175081462598</v>
      </c>
      <c r="C64" s="1">
        <f t="shared" si="5"/>
        <v>0.9884428249185374</v>
      </c>
      <c r="D64" s="1">
        <f t="shared" si="1"/>
        <v>1.0005778587540732</v>
      </c>
      <c r="E64" s="1">
        <f t="shared" si="2"/>
        <v>1.0505778587540733</v>
      </c>
      <c r="F64" s="7">
        <f t="shared" si="3"/>
        <v>1.0011557175081465</v>
      </c>
      <c r="G64" s="1">
        <f t="shared" si="4"/>
        <v>0.012127696059659283</v>
      </c>
    </row>
    <row r="65" spans="1:7" ht="12.75">
      <c r="A65">
        <f t="shared" si="6"/>
        <v>4</v>
      </c>
      <c r="B65" s="7">
        <f t="shared" si="0"/>
        <v>0.012127696059659283</v>
      </c>
      <c r="C65" s="1">
        <f t="shared" si="5"/>
        <v>0.9878723039403408</v>
      </c>
      <c r="D65" s="1">
        <f t="shared" si="1"/>
        <v>1.000606384802983</v>
      </c>
      <c r="E65" s="1">
        <f t="shared" si="2"/>
        <v>1.0506063848029832</v>
      </c>
      <c r="F65" s="7">
        <f t="shared" si="3"/>
        <v>1.0012127696059658</v>
      </c>
      <c r="G65" s="1">
        <f t="shared" si="4"/>
        <v>0.012726001205760194</v>
      </c>
    </row>
    <row r="66" spans="1:7" ht="12.75">
      <c r="A66">
        <f t="shared" si="6"/>
        <v>5</v>
      </c>
      <c r="B66" s="7">
        <f t="shared" si="0"/>
        <v>0.012726001205760194</v>
      </c>
      <c r="C66" s="1">
        <f t="shared" si="5"/>
        <v>0.9872739987942398</v>
      </c>
      <c r="D66" s="1">
        <f t="shared" si="1"/>
        <v>1.000636300060288</v>
      </c>
      <c r="E66" s="1">
        <f t="shared" si="2"/>
        <v>1.050636300060288</v>
      </c>
      <c r="F66" s="7">
        <f t="shared" si="3"/>
        <v>1.001272600120576</v>
      </c>
      <c r="G66" s="1">
        <f t="shared" si="4"/>
        <v>0.01335340527621804</v>
      </c>
    </row>
    <row r="67" spans="1:7" ht="12.75">
      <c r="A67">
        <f t="shared" si="6"/>
        <v>6</v>
      </c>
      <c r="B67" s="7">
        <f t="shared" si="0"/>
        <v>0.01335340527621804</v>
      </c>
      <c r="C67" s="1">
        <f t="shared" si="5"/>
        <v>0.9866465947237819</v>
      </c>
      <c r="D67" s="1">
        <f t="shared" si="1"/>
        <v>1.0006676702638109</v>
      </c>
      <c r="E67" s="1">
        <f t="shared" si="2"/>
        <v>1.050667670263811</v>
      </c>
      <c r="F67" s="7">
        <f t="shared" si="3"/>
        <v>1.0013353405276217</v>
      </c>
      <c r="G67" s="1">
        <f t="shared" si="4"/>
        <v>0.014011281379782152</v>
      </c>
    </row>
    <row r="68" spans="1:7" ht="12.75">
      <c r="A68">
        <f t="shared" si="6"/>
        <v>7</v>
      </c>
      <c r="B68" s="7">
        <f t="shared" si="0"/>
        <v>0.014011281379782152</v>
      </c>
      <c r="C68" s="1">
        <f t="shared" si="5"/>
        <v>0.9859887186202179</v>
      </c>
      <c r="D68" s="1">
        <f t="shared" si="1"/>
        <v>1.0007005640689892</v>
      </c>
      <c r="E68" s="1">
        <f t="shared" si="2"/>
        <v>1.050700564068989</v>
      </c>
      <c r="F68" s="7">
        <f t="shared" si="3"/>
        <v>1.0014011281379784</v>
      </c>
      <c r="G68" s="1">
        <f t="shared" si="4"/>
        <v>0.014701063175792629</v>
      </c>
    </row>
    <row r="69" spans="1:7" ht="12.75">
      <c r="A69">
        <f t="shared" si="6"/>
        <v>8</v>
      </c>
      <c r="B69" s="7">
        <f t="shared" si="0"/>
        <v>0.014701063175792629</v>
      </c>
      <c r="C69" s="1">
        <f t="shared" si="5"/>
        <v>0.9852989368242073</v>
      </c>
      <c r="D69" s="1">
        <f t="shared" si="1"/>
        <v>1.0007350531587895</v>
      </c>
      <c r="E69" s="1">
        <f t="shared" si="2"/>
        <v>1.0507350531587896</v>
      </c>
      <c r="F69" s="7">
        <f t="shared" si="3"/>
        <v>1.001470106317579</v>
      </c>
      <c r="G69" s="1">
        <f t="shared" si="4"/>
        <v>0.015424247114380443</v>
      </c>
    </row>
    <row r="70" spans="1:7" ht="12.75">
      <c r="A70">
        <f t="shared" si="6"/>
        <v>9</v>
      </c>
      <c r="B70" s="7">
        <f t="shared" si="0"/>
        <v>0.015424247114380443</v>
      </c>
      <c r="C70" s="1">
        <f t="shared" si="5"/>
        <v>0.9845757528856196</v>
      </c>
      <c r="D70" s="1">
        <f t="shared" si="1"/>
        <v>1.000771212355719</v>
      </c>
      <c r="E70" s="1">
        <f t="shared" si="2"/>
        <v>1.0507712123557191</v>
      </c>
      <c r="F70" s="7">
        <f t="shared" si="3"/>
        <v>1.0015424247114382</v>
      </c>
      <c r="G70" s="1">
        <f t="shared" si="4"/>
        <v>0.016182394714553766</v>
      </c>
    </row>
    <row r="71" spans="1:7" ht="12.75">
      <c r="A71">
        <f t="shared" si="6"/>
        <v>10</v>
      </c>
      <c r="B71" s="7">
        <f t="shared" si="0"/>
        <v>0.016182394714553766</v>
      </c>
      <c r="C71" s="1">
        <f t="shared" si="5"/>
        <v>0.9838176052854463</v>
      </c>
      <c r="D71" s="1">
        <f t="shared" si="1"/>
        <v>1.0008091197357276</v>
      </c>
      <c r="E71" s="1">
        <f t="shared" si="2"/>
        <v>1.0508091197357277</v>
      </c>
      <c r="F71" s="7">
        <f t="shared" si="3"/>
        <v>1.0016182394714555</v>
      </c>
      <c r="G71" s="1">
        <f t="shared" si="4"/>
        <v>0.016977134875448663</v>
      </c>
    </row>
    <row r="72" spans="1:7" ht="12.75">
      <c r="A72">
        <f t="shared" si="6"/>
        <v>11</v>
      </c>
      <c r="B72" s="7">
        <f t="shared" si="0"/>
        <v>0.016977134875448663</v>
      </c>
      <c r="C72" s="1">
        <f t="shared" si="5"/>
        <v>0.9830228651245514</v>
      </c>
      <c r="D72" s="1">
        <f t="shared" si="1"/>
        <v>1.0008488567437726</v>
      </c>
      <c r="E72" s="1">
        <f t="shared" si="2"/>
        <v>1.0508488567437726</v>
      </c>
      <c r="F72" s="7">
        <f t="shared" si="3"/>
        <v>1.001697713487545</v>
      </c>
      <c r="G72" s="1">
        <f t="shared" si="4"/>
        <v>0.017810166215251007</v>
      </c>
    </row>
    <row r="73" spans="1:7" ht="12.75">
      <c r="A73">
        <f t="shared" si="6"/>
        <v>12</v>
      </c>
      <c r="B73" s="7">
        <f t="shared" si="0"/>
        <v>0.017810166215251007</v>
      </c>
      <c r="C73" s="1">
        <f t="shared" si="5"/>
        <v>0.982189833784749</v>
      </c>
      <c r="D73" s="1">
        <f t="shared" si="1"/>
        <v>1.0008905083107626</v>
      </c>
      <c r="E73" s="1">
        <f t="shared" si="2"/>
        <v>1.0508905083107625</v>
      </c>
      <c r="F73" s="7">
        <f t="shared" si="3"/>
        <v>1.0017810166215253</v>
      </c>
      <c r="G73" s="1">
        <f t="shared" si="4"/>
        <v>0.01868325943145261</v>
      </c>
    </row>
    <row r="74" spans="1:7" ht="12.75">
      <c r="A74">
        <f t="shared" si="6"/>
        <v>13</v>
      </c>
      <c r="B74" s="7">
        <f t="shared" si="0"/>
        <v>0.01868325943145261</v>
      </c>
      <c r="C74" s="1">
        <f t="shared" si="5"/>
        <v>0.9813167405685473</v>
      </c>
      <c r="D74" s="1">
        <f t="shared" si="1"/>
        <v>1.0009341629715727</v>
      </c>
      <c r="E74" s="1">
        <f t="shared" si="2"/>
        <v>1.0509341629715727</v>
      </c>
      <c r="F74" s="7">
        <f t="shared" si="3"/>
        <v>1.0018683259431453</v>
      </c>
      <c r="G74" s="1">
        <f t="shared" si="4"/>
        <v>0.019598259675182746</v>
      </c>
    </row>
    <row r="75" spans="1:7" ht="12.75">
      <c r="A75">
        <f t="shared" si="6"/>
        <v>14</v>
      </c>
      <c r="B75" s="7">
        <f t="shared" si="0"/>
        <v>0.019598259675182746</v>
      </c>
      <c r="C75" s="1">
        <f t="shared" si="5"/>
        <v>0.9804017403248173</v>
      </c>
      <c r="D75" s="1">
        <f t="shared" si="1"/>
        <v>1.000979912983759</v>
      </c>
      <c r="E75" s="1">
        <f t="shared" si="2"/>
        <v>1.0509799129837594</v>
      </c>
      <c r="F75" s="7">
        <f t="shared" si="3"/>
        <v>1.0019598259675184</v>
      </c>
      <c r="G75" s="1">
        <f t="shared" si="4"/>
        <v>0.02055708893135243</v>
      </c>
    </row>
    <row r="76" spans="1:7" ht="12.75">
      <c r="A76">
        <f t="shared" si="6"/>
        <v>15</v>
      </c>
      <c r="B76" s="7">
        <f t="shared" si="0"/>
        <v>0.02055708893135243</v>
      </c>
      <c r="C76" s="1">
        <f t="shared" si="5"/>
        <v>0.9794429110686476</v>
      </c>
      <c r="D76" s="1">
        <f t="shared" si="1"/>
        <v>1.0010278544465676</v>
      </c>
      <c r="E76" s="1">
        <f t="shared" si="2"/>
        <v>1.0510278544465677</v>
      </c>
      <c r="F76" s="7">
        <f t="shared" si="3"/>
        <v>1.0020557088931352</v>
      </c>
      <c r="G76" s="1">
        <f t="shared" si="4"/>
        <v>0.021561748395258953</v>
      </c>
    </row>
    <row r="77" spans="1:7" ht="12.75">
      <c r="A77">
        <f t="shared" si="6"/>
        <v>16</v>
      </c>
      <c r="B77" s="7">
        <f t="shared" si="0"/>
        <v>0.021561748395258953</v>
      </c>
      <c r="C77" s="1">
        <f t="shared" si="5"/>
        <v>0.9784382516047411</v>
      </c>
      <c r="D77" s="1">
        <f t="shared" si="1"/>
        <v>1.001078087419763</v>
      </c>
      <c r="E77" s="1">
        <f t="shared" si="2"/>
        <v>1.051078087419763</v>
      </c>
      <c r="F77" s="7">
        <f t="shared" si="3"/>
        <v>1.0021561748395258</v>
      </c>
      <c r="G77" s="1">
        <f t="shared" si="4"/>
        <v>0.022614320835117278</v>
      </c>
    </row>
    <row r="78" spans="1:7" ht="12.75">
      <c r="A78">
        <f t="shared" si="6"/>
        <v>17</v>
      </c>
      <c r="B78" s="7">
        <f t="shared" si="0"/>
        <v>0.022614320835117278</v>
      </c>
      <c r="C78" s="1">
        <f t="shared" si="5"/>
        <v>0.9773856791648827</v>
      </c>
      <c r="D78" s="1">
        <f t="shared" si="1"/>
        <v>1.001130716041756</v>
      </c>
      <c r="E78" s="1">
        <f t="shared" si="2"/>
        <v>1.0511307160417558</v>
      </c>
      <c r="F78" s="7">
        <f t="shared" si="3"/>
        <v>1.002261432083512</v>
      </c>
      <c r="G78" s="1">
        <f t="shared" si="4"/>
        <v>0.023716972928710053</v>
      </c>
    </row>
    <row r="79" spans="1:7" ht="12.75">
      <c r="A79">
        <f t="shared" si="6"/>
        <v>18</v>
      </c>
      <c r="B79" s="7">
        <f t="shared" si="0"/>
        <v>0.023716972928710053</v>
      </c>
      <c r="C79" s="1">
        <f t="shared" si="5"/>
        <v>0.97628302707129</v>
      </c>
      <c r="D79" s="1">
        <f t="shared" si="1"/>
        <v>1.0011858486464356</v>
      </c>
      <c r="E79" s="1">
        <f t="shared" si="2"/>
        <v>1.0511858486464356</v>
      </c>
      <c r="F79" s="7">
        <f t="shared" si="3"/>
        <v>1.0023716972928711</v>
      </c>
      <c r="G79" s="1">
        <f t="shared" si="4"/>
        <v>0.024871957560974843</v>
      </c>
    </row>
    <row r="80" spans="1:7" ht="12.75">
      <c r="A80">
        <f t="shared" si="6"/>
        <v>19</v>
      </c>
      <c r="B80" s="7">
        <f t="shared" si="0"/>
        <v>0.024871957560974843</v>
      </c>
      <c r="C80" s="1">
        <f t="shared" si="5"/>
        <v>0.9751280424390252</v>
      </c>
      <c r="D80" s="1">
        <f t="shared" si="1"/>
        <v>1.0012435978780487</v>
      </c>
      <c r="E80" s="1">
        <f t="shared" si="2"/>
        <v>1.0512435978780488</v>
      </c>
      <c r="F80" s="7">
        <f t="shared" si="3"/>
        <v>1.0024871957560975</v>
      </c>
      <c r="G80" s="1">
        <f t="shared" si="4"/>
        <v>0.026081616067873157</v>
      </c>
    </row>
    <row r="81" spans="1:7" ht="12.75">
      <c r="A81">
        <f t="shared" si="6"/>
        <v>20</v>
      </c>
      <c r="B81" s="7">
        <f t="shared" si="0"/>
        <v>0.026081616067873157</v>
      </c>
      <c r="C81" s="1">
        <f t="shared" si="5"/>
        <v>0.9739183839321268</v>
      </c>
      <c r="D81" s="1">
        <f t="shared" si="1"/>
        <v>1.0013040808033937</v>
      </c>
      <c r="E81" s="1">
        <f t="shared" si="2"/>
        <v>1.0513040808033935</v>
      </c>
      <c r="F81" s="7">
        <f t="shared" si="3"/>
        <v>1.0026081616067875</v>
      </c>
      <c r="G81" s="1">
        <f t="shared" si="4"/>
        <v>0.027348380410308425</v>
      </c>
    </row>
    <row r="82" spans="1:7" ht="12.75">
      <c r="A82">
        <f t="shared" si="6"/>
        <v>21</v>
      </c>
      <c r="B82" s="7">
        <f t="shared" si="0"/>
        <v>0.027348380410308425</v>
      </c>
      <c r="C82" s="1">
        <f t="shared" si="5"/>
        <v>0.9726516195896916</v>
      </c>
      <c r="D82" s="1">
        <f t="shared" si="1"/>
        <v>1.0013674190205155</v>
      </c>
      <c r="E82" s="1">
        <f t="shared" si="2"/>
        <v>1.0513674190205156</v>
      </c>
      <c r="F82" s="7">
        <f t="shared" si="3"/>
        <v>1.002734838041031</v>
      </c>
      <c r="G82" s="1">
        <f t="shared" si="4"/>
        <v>0.028674775260177646</v>
      </c>
    </row>
    <row r="83" spans="1:7" ht="12.75">
      <c r="A83">
        <f t="shared" si="6"/>
        <v>22</v>
      </c>
      <c r="B83" s="7">
        <f t="shared" si="0"/>
        <v>0.028674775260177646</v>
      </c>
      <c r="C83" s="1">
        <f t="shared" si="5"/>
        <v>0.9713252247398223</v>
      </c>
      <c r="D83" s="1">
        <f t="shared" si="1"/>
        <v>1.0014337387630088</v>
      </c>
      <c r="E83" s="1">
        <f t="shared" si="2"/>
        <v>1.051433738763009</v>
      </c>
      <c r="F83" s="7">
        <f t="shared" si="3"/>
        <v>1.0028674775260176</v>
      </c>
      <c r="G83" s="1">
        <f t="shared" si="4"/>
        <v>0.030063419978853027</v>
      </c>
    </row>
    <row r="84" spans="1:7" ht="12.75">
      <c r="A84">
        <f t="shared" si="6"/>
        <v>23</v>
      </c>
      <c r="B84" s="7">
        <f t="shared" si="0"/>
        <v>0.030063419978853027</v>
      </c>
      <c r="C84" s="1">
        <f t="shared" si="5"/>
        <v>0.969936580021147</v>
      </c>
      <c r="D84" s="1">
        <f t="shared" si="1"/>
        <v>1.0015031709989426</v>
      </c>
      <c r="E84" s="1">
        <f t="shared" si="2"/>
        <v>1.0515031709989429</v>
      </c>
      <c r="F84" s="7">
        <f t="shared" si="3"/>
        <v>1.0030063419978854</v>
      </c>
      <c r="G84" s="1">
        <f t="shared" si="4"/>
        <v>0.03151703046649687</v>
      </c>
    </row>
    <row r="85" spans="1:7" ht="12.75">
      <c r="A85">
        <f t="shared" si="6"/>
        <v>24</v>
      </c>
      <c r="B85" s="7">
        <f t="shared" si="0"/>
        <v>0.03151703046649687</v>
      </c>
      <c r="C85" s="1">
        <f t="shared" si="5"/>
        <v>0.9684829695335031</v>
      </c>
      <c r="D85" s="1">
        <f t="shared" si="1"/>
        <v>1.0015758515233248</v>
      </c>
      <c r="E85" s="1">
        <f t="shared" si="2"/>
        <v>1.051575851523325</v>
      </c>
      <c r="F85" s="7">
        <f t="shared" si="3"/>
        <v>1.0031517030466497</v>
      </c>
      <c r="G85" s="1">
        <f t="shared" si="4"/>
        <v>0.03303842085861643</v>
      </c>
    </row>
    <row r="86" spans="1:7" ht="12.75">
      <c r="A86">
        <f t="shared" si="6"/>
        <v>25</v>
      </c>
      <c r="B86" s="7">
        <f t="shared" si="0"/>
        <v>0.03303842085861643</v>
      </c>
      <c r="C86" s="1">
        <f t="shared" si="5"/>
        <v>0.9669615791413836</v>
      </c>
      <c r="D86" s="1">
        <f t="shared" si="1"/>
        <v>1.0016519210429309</v>
      </c>
      <c r="E86" s="1">
        <f t="shared" si="2"/>
        <v>1.051651921042931</v>
      </c>
      <c r="F86" s="7">
        <f t="shared" si="3"/>
        <v>1.0033038420858618</v>
      </c>
      <c r="G86" s="1">
        <f t="shared" si="4"/>
        <v>0.03463050504416923</v>
      </c>
    </row>
    <row r="87" spans="1:7" ht="12.75">
      <c r="A87">
        <f t="shared" si="6"/>
        <v>26</v>
      </c>
      <c r="B87" s="7">
        <f t="shared" si="0"/>
        <v>0.03463050504416923</v>
      </c>
      <c r="C87" s="1">
        <f t="shared" si="5"/>
        <v>0.9653694949558308</v>
      </c>
      <c r="D87" s="1">
        <f t="shared" si="1"/>
        <v>1.0017315252522085</v>
      </c>
      <c r="E87" s="1">
        <f t="shared" si="2"/>
        <v>1.0517315252522086</v>
      </c>
      <c r="F87" s="7">
        <f t="shared" si="3"/>
        <v>1.003463050504417</v>
      </c>
      <c r="G87" s="1">
        <f t="shared" si="4"/>
        <v>0.03629629797733951</v>
      </c>
    </row>
    <row r="88" spans="1:7" ht="12.75">
      <c r="A88">
        <f t="shared" si="6"/>
        <v>27</v>
      </c>
      <c r="B88" s="7">
        <f t="shared" si="0"/>
        <v>0.03629629797733951</v>
      </c>
      <c r="C88" s="1">
        <f t="shared" si="5"/>
        <v>0.9637037020226605</v>
      </c>
      <c r="D88" s="1">
        <f t="shared" si="1"/>
        <v>1.001814814898867</v>
      </c>
      <c r="E88" s="1">
        <f t="shared" si="2"/>
        <v>1.051814814898867</v>
      </c>
      <c r="F88" s="7">
        <f t="shared" si="3"/>
        <v>1.003629629797734</v>
      </c>
      <c r="G88" s="1">
        <f t="shared" si="4"/>
        <v>0.03803891675282989</v>
      </c>
    </row>
    <row r="89" spans="1:7" ht="12.75">
      <c r="A89">
        <f t="shared" si="6"/>
        <v>28</v>
      </c>
      <c r="B89" s="7">
        <f t="shared" si="0"/>
        <v>0.03803891675282989</v>
      </c>
      <c r="C89" s="1">
        <f t="shared" si="5"/>
        <v>0.9619610832471701</v>
      </c>
      <c r="D89" s="1">
        <f t="shared" si="1"/>
        <v>1.0019019458376415</v>
      </c>
      <c r="E89" s="1">
        <f t="shared" si="2"/>
        <v>1.0519019458376415</v>
      </c>
      <c r="F89" s="7">
        <f t="shared" si="3"/>
        <v>1.003803891675283</v>
      </c>
      <c r="G89" s="1">
        <f t="shared" si="4"/>
        <v>0.03986158141216049</v>
      </c>
    </row>
    <row r="90" spans="1:7" ht="12.75">
      <c r="A90">
        <f t="shared" si="6"/>
        <v>29</v>
      </c>
      <c r="B90" s="7">
        <f t="shared" si="0"/>
        <v>0.03986158141216049</v>
      </c>
      <c r="C90" s="1">
        <f t="shared" si="5"/>
        <v>0.9601384185878395</v>
      </c>
      <c r="D90" s="1">
        <f t="shared" si="1"/>
        <v>1.001993079070608</v>
      </c>
      <c r="E90" s="1">
        <f t="shared" si="2"/>
        <v>1.051993079070608</v>
      </c>
      <c r="F90" s="7">
        <f t="shared" si="3"/>
        <v>1.003986158141216</v>
      </c>
      <c r="G90" s="1">
        <f t="shared" si="4"/>
        <v>0.04176761544605297</v>
      </c>
    </row>
    <row r="91" spans="1:7" ht="12.75">
      <c r="A91">
        <f t="shared" si="6"/>
        <v>30</v>
      </c>
      <c r="B91" s="7">
        <f t="shared" si="0"/>
        <v>0.04176761544605297</v>
      </c>
      <c r="C91" s="1">
        <f t="shared" si="5"/>
        <v>0.958232384553947</v>
      </c>
      <c r="D91" s="1">
        <f t="shared" si="1"/>
        <v>1.0020883807723027</v>
      </c>
      <c r="E91" s="1">
        <f t="shared" si="2"/>
        <v>1.0520883807723027</v>
      </c>
      <c r="F91" s="7">
        <f t="shared" si="3"/>
        <v>1.0041767615446053</v>
      </c>
      <c r="G91" s="1">
        <f t="shared" si="4"/>
        <v>0.043760445955516314</v>
      </c>
    </row>
    <row r="92" spans="1:7" ht="12.75">
      <c r="A92">
        <f t="shared" si="6"/>
        <v>31</v>
      </c>
      <c r="B92" s="7">
        <f t="shared" si="0"/>
        <v>0.043760445955516314</v>
      </c>
      <c r="C92" s="1">
        <f t="shared" si="5"/>
        <v>0.9562395540444837</v>
      </c>
      <c r="D92" s="1">
        <f t="shared" si="1"/>
        <v>1.002188022297776</v>
      </c>
      <c r="E92" s="1">
        <f t="shared" si="2"/>
        <v>1.0521880222977757</v>
      </c>
      <c r="F92" s="7">
        <f t="shared" si="3"/>
        <v>1.0043760445955516</v>
      </c>
      <c r="G92" s="1">
        <f t="shared" si="4"/>
        <v>0.04584360343176522</v>
      </c>
    </row>
    <row r="93" spans="1:7" ht="12.75">
      <c r="A93">
        <f t="shared" si="6"/>
        <v>32</v>
      </c>
      <c r="B93" s="7">
        <f aca="true" t="shared" si="7" ref="B93:B124">G92</f>
        <v>0.04584360343176522</v>
      </c>
      <c r="C93" s="1">
        <f t="shared" si="5"/>
        <v>0.9541563965682348</v>
      </c>
      <c r="D93" s="1">
        <f aca="true" t="shared" si="8" ref="D93:D124">B93*fit12+C93*fit22</f>
        <v>1.0022921801715883</v>
      </c>
      <c r="E93" s="1">
        <f aca="true" t="shared" si="9" ref="E93:E124">B93*fit11+C93*fit12</f>
        <v>1.0522921801715883</v>
      </c>
      <c r="F93" s="7">
        <f aca="true" t="shared" si="10" ref="F93:F124">B93*E93+C93*D93</f>
        <v>1.0045843603431766</v>
      </c>
      <c r="G93" s="1">
        <f aca="true" t="shared" si="11" ref="G93:G124">B93*(E93/F93)</f>
        <v>0.048020721112614524</v>
      </c>
    </row>
    <row r="94" spans="1:7" ht="12.75">
      <c r="A94">
        <f t="shared" si="6"/>
        <v>33</v>
      </c>
      <c r="B94" s="7">
        <f t="shared" si="7"/>
        <v>0.048020721112614524</v>
      </c>
      <c r="C94" s="1">
        <f t="shared" si="5"/>
        <v>0.9519792788873854</v>
      </c>
      <c r="D94" s="1">
        <f t="shared" si="8"/>
        <v>1.0024010360556306</v>
      </c>
      <c r="E94" s="1">
        <f t="shared" si="9"/>
        <v>1.0524010360556308</v>
      </c>
      <c r="F94" s="7">
        <f t="shared" si="10"/>
        <v>1.0048020721112614</v>
      </c>
      <c r="G94" s="1">
        <f t="shared" si="11"/>
        <v>0.05029553387053334</v>
      </c>
    </row>
    <row r="95" spans="1:7" ht="12.75">
      <c r="A95">
        <f t="shared" si="6"/>
        <v>34</v>
      </c>
      <c r="B95" s="7">
        <f t="shared" si="7"/>
        <v>0.05029553387053334</v>
      </c>
      <c r="C95" s="1">
        <f t="shared" si="5"/>
        <v>0.9497044661294667</v>
      </c>
      <c r="D95" s="1">
        <f t="shared" si="8"/>
        <v>1.0025147766935267</v>
      </c>
      <c r="E95" s="1">
        <f t="shared" si="9"/>
        <v>1.0525147766935268</v>
      </c>
      <c r="F95" s="7">
        <f t="shared" si="10"/>
        <v>1.0050295533870535</v>
      </c>
      <c r="G95" s="1">
        <f t="shared" si="11"/>
        <v>0.052671876585144835</v>
      </c>
    </row>
    <row r="96" spans="1:7" ht="12.75">
      <c r="A96">
        <f t="shared" si="6"/>
        <v>35</v>
      </c>
      <c r="B96" s="7">
        <f t="shared" si="7"/>
        <v>0.052671876585144835</v>
      </c>
      <c r="C96" s="1">
        <f t="shared" si="5"/>
        <v>0.9473281234148552</v>
      </c>
      <c r="D96" s="1">
        <f t="shared" si="8"/>
        <v>1.0026335938292572</v>
      </c>
      <c r="E96" s="1">
        <f t="shared" si="9"/>
        <v>1.0526335938292573</v>
      </c>
      <c r="F96" s="7">
        <f t="shared" si="10"/>
        <v>1.0052671876585144</v>
      </c>
      <c r="G96" s="1">
        <f t="shared" si="11"/>
        <v>0.05515368195065997</v>
      </c>
    </row>
    <row r="97" spans="1:7" ht="12.75">
      <c r="A97">
        <f t="shared" si="6"/>
        <v>36</v>
      </c>
      <c r="B97" s="7">
        <f t="shared" si="7"/>
        <v>0.05515368195065997</v>
      </c>
      <c r="C97" s="1">
        <f t="shared" si="5"/>
        <v>0.94484631804934</v>
      </c>
      <c r="D97" s="1">
        <f t="shared" si="8"/>
        <v>1.002757684097533</v>
      </c>
      <c r="E97" s="1">
        <f t="shared" si="9"/>
        <v>1.052757684097533</v>
      </c>
      <c r="F97" s="7">
        <f t="shared" si="10"/>
        <v>1.005515368195066</v>
      </c>
      <c r="G97" s="1">
        <f t="shared" si="11"/>
        <v>0.05774497766658164</v>
      </c>
    </row>
    <row r="98" spans="1:7" ht="12.75">
      <c r="A98">
        <f t="shared" si="6"/>
        <v>37</v>
      </c>
      <c r="B98" s="7">
        <f t="shared" si="7"/>
        <v>0.05774497766658164</v>
      </c>
      <c r="C98" s="1">
        <f t="shared" si="5"/>
        <v>0.9422550223334184</v>
      </c>
      <c r="D98" s="1">
        <f t="shared" si="8"/>
        <v>1.0028872488833291</v>
      </c>
      <c r="E98" s="1">
        <f t="shared" si="9"/>
        <v>1.0528872488833292</v>
      </c>
      <c r="F98" s="7">
        <f t="shared" si="10"/>
        <v>1.0057744977666583</v>
      </c>
      <c r="G98" s="1">
        <f t="shared" si="11"/>
        <v>0.06044988295806035</v>
      </c>
    </row>
    <row r="99" spans="1:7" ht="12.75">
      <c r="A99">
        <f t="shared" si="6"/>
        <v>38</v>
      </c>
      <c r="B99" s="7">
        <f t="shared" si="7"/>
        <v>0.06044988295806035</v>
      </c>
      <c r="C99" s="1">
        <f t="shared" si="5"/>
        <v>0.9395501170419397</v>
      </c>
      <c r="D99" s="1">
        <f t="shared" si="8"/>
        <v>1.0030224941479031</v>
      </c>
      <c r="E99" s="1">
        <f t="shared" si="9"/>
        <v>1.0530224941479032</v>
      </c>
      <c r="F99" s="7">
        <f t="shared" si="10"/>
        <v>1.0060449882958062</v>
      </c>
      <c r="G99" s="1">
        <f t="shared" si="11"/>
        <v>0.06327260437058019</v>
      </c>
    </row>
    <row r="100" spans="1:7" ht="12.75">
      <c r="A100">
        <f t="shared" si="6"/>
        <v>39</v>
      </c>
      <c r="B100" s="7">
        <f t="shared" si="7"/>
        <v>0.06327260437058019</v>
      </c>
      <c r="C100" s="1">
        <f t="shared" si="5"/>
        <v>0.9367273956294198</v>
      </c>
      <c r="D100" s="1">
        <f t="shared" si="8"/>
        <v>1.003163630218529</v>
      </c>
      <c r="E100" s="1">
        <f t="shared" si="9"/>
        <v>1.053163630218529</v>
      </c>
      <c r="F100" s="7">
        <f t="shared" si="10"/>
        <v>1.006327260437058</v>
      </c>
      <c r="G100" s="1">
        <f t="shared" si="11"/>
        <v>0.06621743078226873</v>
      </c>
    </row>
    <row r="101" spans="1:7" ht="12.75">
      <c r="A101">
        <f t="shared" si="6"/>
        <v>40</v>
      </c>
      <c r="B101" s="7">
        <f t="shared" si="7"/>
        <v>0.06621743078226873</v>
      </c>
      <c r="C101" s="1">
        <f t="shared" si="5"/>
        <v>0.9337825692177313</v>
      </c>
      <c r="D101" s="1">
        <f t="shared" si="8"/>
        <v>1.0033108715391135</v>
      </c>
      <c r="E101" s="1">
        <f t="shared" si="9"/>
        <v>1.0533108715391135</v>
      </c>
      <c r="F101" s="7">
        <f t="shared" si="10"/>
        <v>1.006621743078227</v>
      </c>
      <c r="G101" s="1">
        <f t="shared" si="11"/>
        <v>0.06928872757612603</v>
      </c>
    </row>
    <row r="102" spans="1:7" ht="12.75">
      <c r="A102">
        <f t="shared" si="6"/>
        <v>41</v>
      </c>
      <c r="B102" s="7">
        <f t="shared" si="7"/>
        <v>0.06928872757612603</v>
      </c>
      <c r="C102" s="1">
        <f t="shared" si="5"/>
        <v>0.930711272423874</v>
      </c>
      <c r="D102" s="1">
        <f t="shared" si="8"/>
        <v>1.0034644363788063</v>
      </c>
      <c r="E102" s="1">
        <f t="shared" si="9"/>
        <v>1.0534644363788064</v>
      </c>
      <c r="F102" s="7">
        <f t="shared" si="10"/>
        <v>1.0069288727576127</v>
      </c>
      <c r="G102" s="1">
        <f t="shared" si="11"/>
        <v>0.07249092991393359</v>
      </c>
    </row>
    <row r="103" spans="1:7" ht="12.75">
      <c r="A103">
        <f t="shared" si="6"/>
        <v>42</v>
      </c>
      <c r="B103" s="7">
        <f t="shared" si="7"/>
        <v>0.07249092991393359</v>
      </c>
      <c r="C103" s="1">
        <f t="shared" si="5"/>
        <v>0.9275090700860664</v>
      </c>
      <c r="D103" s="1">
        <f t="shared" si="8"/>
        <v>1.0036245464956968</v>
      </c>
      <c r="E103" s="1">
        <f t="shared" si="9"/>
        <v>1.0536245464956968</v>
      </c>
      <c r="F103" s="7">
        <f t="shared" si="10"/>
        <v>1.0072490929913935</v>
      </c>
      <c r="G103" s="1">
        <f t="shared" si="11"/>
        <v>0.07582853505361482</v>
      </c>
    </row>
    <row r="104" spans="1:7" ht="12.75">
      <c r="A104">
        <f t="shared" si="6"/>
        <v>43</v>
      </c>
      <c r="B104" s="7">
        <f t="shared" si="7"/>
        <v>0.07582853505361482</v>
      </c>
      <c r="C104" s="1">
        <f t="shared" si="5"/>
        <v>0.9241714649463851</v>
      </c>
      <c r="D104" s="1">
        <f t="shared" si="8"/>
        <v>1.0037914267526806</v>
      </c>
      <c r="E104" s="1">
        <f t="shared" si="9"/>
        <v>1.0537914267526807</v>
      </c>
      <c r="F104" s="7">
        <f t="shared" si="10"/>
        <v>1.0075828535053613</v>
      </c>
      <c r="G104" s="1">
        <f t="shared" si="11"/>
        <v>0.07930609365246533</v>
      </c>
    </row>
    <row r="105" spans="1:7" ht="12.75">
      <c r="A105">
        <f t="shared" si="6"/>
        <v>44</v>
      </c>
      <c r="B105" s="7">
        <f t="shared" si="7"/>
        <v>0.07930609365246533</v>
      </c>
      <c r="C105" s="1">
        <f t="shared" si="5"/>
        <v>0.9206939063475347</v>
      </c>
      <c r="D105" s="1">
        <f t="shared" si="8"/>
        <v>1.0039653046826233</v>
      </c>
      <c r="E105" s="1">
        <f t="shared" si="9"/>
        <v>1.0539653046826234</v>
      </c>
      <c r="F105" s="7">
        <f t="shared" si="10"/>
        <v>1.0079306093652467</v>
      </c>
      <c r="G105" s="1">
        <f t="shared" si="11"/>
        <v>0.08292820000004587</v>
      </c>
    </row>
    <row r="106" spans="1:7" ht="12.75">
      <c r="A106">
        <f t="shared" si="6"/>
        <v>45</v>
      </c>
      <c r="B106" s="7">
        <f t="shared" si="7"/>
        <v>0.08292820000004587</v>
      </c>
      <c r="C106" s="1">
        <f t="shared" si="5"/>
        <v>0.9170717999999541</v>
      </c>
      <c r="D106" s="1">
        <f t="shared" si="8"/>
        <v>1.0041464100000024</v>
      </c>
      <c r="E106" s="1">
        <f t="shared" si="9"/>
        <v>1.0541464100000024</v>
      </c>
      <c r="F106" s="7">
        <f t="shared" si="10"/>
        <v>1.0082928200000048</v>
      </c>
      <c r="G106" s="1">
        <f t="shared" si="11"/>
        <v>0.08669948112673274</v>
      </c>
    </row>
    <row r="107" spans="1:7" ht="12.75">
      <c r="A107">
        <f t="shared" si="6"/>
        <v>46</v>
      </c>
      <c r="B107" s="7">
        <f t="shared" si="7"/>
        <v>0.08669948112673274</v>
      </c>
      <c r="C107" s="1">
        <f t="shared" si="5"/>
        <v>0.9133005188732672</v>
      </c>
      <c r="D107" s="1">
        <f t="shared" si="8"/>
        <v>1.0043349740563365</v>
      </c>
      <c r="E107" s="1">
        <f t="shared" si="9"/>
        <v>1.0543349740563366</v>
      </c>
      <c r="F107" s="7">
        <f t="shared" si="10"/>
        <v>1.008669948112673</v>
      </c>
      <c r="G107" s="1">
        <f t="shared" si="11"/>
        <v>0.09062458473704885</v>
      </c>
    </row>
    <row r="108" spans="1:7" ht="12.75">
      <c r="A108">
        <f t="shared" si="6"/>
        <v>47</v>
      </c>
      <c r="B108" s="7">
        <f t="shared" si="7"/>
        <v>0.09062458473704885</v>
      </c>
      <c r="C108" s="1">
        <f t="shared" si="5"/>
        <v>0.9093754152629512</v>
      </c>
      <c r="D108" s="1">
        <f t="shared" si="8"/>
        <v>1.0045312292368525</v>
      </c>
      <c r="E108" s="1">
        <f t="shared" si="9"/>
        <v>1.0545312292368525</v>
      </c>
      <c r="F108" s="7">
        <f t="shared" si="10"/>
        <v>1.009062458473705</v>
      </c>
      <c r="G108" s="1">
        <f t="shared" si="11"/>
        <v>0.09470816592105906</v>
      </c>
    </row>
    <row r="109" spans="1:7" ht="12.75">
      <c r="A109">
        <f t="shared" si="6"/>
        <v>48</v>
      </c>
      <c r="B109" s="7">
        <f t="shared" si="7"/>
        <v>0.09470816592105906</v>
      </c>
      <c r="C109" s="1">
        <f t="shared" si="5"/>
        <v>0.905291834078941</v>
      </c>
      <c r="D109" s="1">
        <f t="shared" si="8"/>
        <v>1.004735408296053</v>
      </c>
      <c r="E109" s="1">
        <f t="shared" si="9"/>
        <v>1.0547354082960532</v>
      </c>
      <c r="F109" s="7">
        <f t="shared" si="10"/>
        <v>1.0094708165921058</v>
      </c>
      <c r="G109" s="1">
        <f t="shared" si="11"/>
        <v>0.09895487260240599</v>
      </c>
    </row>
    <row r="110" spans="1:7" ht="12.75">
      <c r="A110">
        <f t="shared" si="6"/>
        <v>49</v>
      </c>
      <c r="B110" s="7">
        <f t="shared" si="7"/>
        <v>0.09895487260240599</v>
      </c>
      <c r="C110" s="1">
        <f t="shared" si="5"/>
        <v>0.901045127397594</v>
      </c>
      <c r="D110" s="1">
        <f t="shared" si="8"/>
        <v>1.0049477436301204</v>
      </c>
      <c r="E110" s="1">
        <f t="shared" si="9"/>
        <v>1.0549477436301204</v>
      </c>
      <c r="F110" s="7">
        <f t="shared" si="10"/>
        <v>1.0098954872602408</v>
      </c>
      <c r="G110" s="1">
        <f t="shared" si="11"/>
        <v>0.10336932968808614</v>
      </c>
    </row>
    <row r="111" spans="1:7" ht="12.75">
      <c r="A111">
        <f t="shared" si="6"/>
        <v>50</v>
      </c>
      <c r="B111" s="7">
        <f t="shared" si="7"/>
        <v>0.10336932968808614</v>
      </c>
      <c r="C111" s="1">
        <f t="shared" si="5"/>
        <v>0.8966306703119139</v>
      </c>
      <c r="D111" s="1">
        <f t="shared" si="8"/>
        <v>1.0051684664844043</v>
      </c>
      <c r="E111" s="1">
        <f t="shared" si="9"/>
        <v>1.0551684664844045</v>
      </c>
      <c r="F111" s="7">
        <f t="shared" si="10"/>
        <v>1.0103369329688088</v>
      </c>
      <c r="G111" s="1">
        <f t="shared" si="11"/>
        <v>0.10795612189291903</v>
      </c>
    </row>
    <row r="112" spans="1:7" ht="12.75">
      <c r="A112">
        <f t="shared" si="6"/>
        <v>51</v>
      </c>
      <c r="B112" s="7">
        <f t="shared" si="7"/>
        <v>0.10795612189291903</v>
      </c>
      <c r="C112" s="1">
        <f t="shared" si="5"/>
        <v>0.892043878107081</v>
      </c>
      <c r="D112" s="1">
        <f t="shared" si="8"/>
        <v>1.005397806094646</v>
      </c>
      <c r="E112" s="1">
        <f t="shared" si="9"/>
        <v>1.055397806094646</v>
      </c>
      <c r="F112" s="7">
        <f t="shared" si="10"/>
        <v>1.010795612189292</v>
      </c>
      <c r="G112" s="1">
        <f t="shared" si="11"/>
        <v>0.11271977522092369</v>
      </c>
    </row>
    <row r="113" spans="1:7" ht="12.75">
      <c r="A113">
        <f t="shared" si="6"/>
        <v>52</v>
      </c>
      <c r="B113" s="7">
        <f t="shared" si="7"/>
        <v>0.11271977522092369</v>
      </c>
      <c r="C113" s="1">
        <f t="shared" si="5"/>
        <v>0.8872802247790763</v>
      </c>
      <c r="D113" s="1">
        <f t="shared" si="8"/>
        <v>1.0056359887610462</v>
      </c>
      <c r="E113" s="1">
        <f t="shared" si="9"/>
        <v>1.0556359887610463</v>
      </c>
      <c r="F113" s="7">
        <f t="shared" si="10"/>
        <v>1.0112719775220924</v>
      </c>
      <c r="G113" s="1">
        <f t="shared" si="11"/>
        <v>0.11766473709656725</v>
      </c>
    </row>
    <row r="114" spans="1:7" ht="12.75">
      <c r="A114">
        <f t="shared" si="6"/>
        <v>53</v>
      </c>
      <c r="B114" s="7">
        <f t="shared" si="7"/>
        <v>0.11766473709656725</v>
      </c>
      <c r="C114" s="1">
        <f t="shared" si="5"/>
        <v>0.8823352629034328</v>
      </c>
      <c r="D114" s="1">
        <f t="shared" si="8"/>
        <v>1.0058832368548285</v>
      </c>
      <c r="E114" s="1">
        <f t="shared" si="9"/>
        <v>1.0558832368548283</v>
      </c>
      <c r="F114" s="7">
        <f t="shared" si="10"/>
        <v>1.0117664737096568</v>
      </c>
      <c r="G114" s="1">
        <f t="shared" si="11"/>
        <v>0.12279535515114194</v>
      </c>
    </row>
    <row r="115" spans="1:7" ht="12.75">
      <c r="A115">
        <f t="shared" si="6"/>
        <v>54</v>
      </c>
      <c r="B115" s="7">
        <f t="shared" si="7"/>
        <v>0.12279535515114194</v>
      </c>
      <c r="C115" s="1">
        <f t="shared" si="5"/>
        <v>0.8772046448488581</v>
      </c>
      <c r="D115" s="1">
        <f t="shared" si="8"/>
        <v>1.0061397677575572</v>
      </c>
      <c r="E115" s="1">
        <f t="shared" si="9"/>
        <v>1.0561397677575572</v>
      </c>
      <c r="F115" s="7">
        <f t="shared" si="10"/>
        <v>1.0122795355151144</v>
      </c>
      <c r="G115" s="1">
        <f t="shared" si="11"/>
        <v>0.12811585468339978</v>
      </c>
    </row>
    <row r="116" spans="1:7" ht="12.75">
      <c r="A116">
        <f t="shared" si="6"/>
        <v>55</v>
      </c>
      <c r="B116" s="7">
        <f t="shared" si="7"/>
        <v>0.12811585468339978</v>
      </c>
      <c r="C116" s="1">
        <f t="shared" si="5"/>
        <v>0.8718841453166002</v>
      </c>
      <c r="D116" s="1">
        <f t="shared" si="8"/>
        <v>1.0064057927341699</v>
      </c>
      <c r="E116" s="1">
        <f t="shared" si="9"/>
        <v>1.0564057927341701</v>
      </c>
      <c r="F116" s="7">
        <f t="shared" si="10"/>
        <v>1.0128115854683397</v>
      </c>
      <c r="G116" s="1">
        <f t="shared" si="11"/>
        <v>0.1336303148290393</v>
      </c>
    </row>
    <row r="117" spans="1:7" ht="12.75">
      <c r="A117">
        <f t="shared" si="6"/>
        <v>56</v>
      </c>
      <c r="B117" s="7">
        <f t="shared" si="7"/>
        <v>0.1336303148290393</v>
      </c>
      <c r="C117" s="1">
        <f t="shared" si="5"/>
        <v>0.8663696851709607</v>
      </c>
      <c r="D117" s="1">
        <f t="shared" si="8"/>
        <v>1.006681515741452</v>
      </c>
      <c r="E117" s="1">
        <f t="shared" si="9"/>
        <v>1.056681515741452</v>
      </c>
      <c r="F117" s="7">
        <f t="shared" si="10"/>
        <v>1.0133630314829039</v>
      </c>
      <c r="G117" s="1">
        <f t="shared" si="11"/>
        <v>0.13934264349067968</v>
      </c>
    </row>
    <row r="118" spans="1:7" ht="12.75">
      <c r="A118">
        <f t="shared" si="6"/>
        <v>57</v>
      </c>
      <c r="B118" s="7">
        <f t="shared" si="7"/>
        <v>0.13934264349067968</v>
      </c>
      <c r="C118" s="1">
        <f t="shared" si="5"/>
        <v>0.8606573565093203</v>
      </c>
      <c r="D118" s="1">
        <f t="shared" si="8"/>
        <v>1.006967132174534</v>
      </c>
      <c r="E118" s="1">
        <f t="shared" si="9"/>
        <v>1.056967132174534</v>
      </c>
      <c r="F118" s="7">
        <f t="shared" si="10"/>
        <v>1.0139342643490679</v>
      </c>
      <c r="G118" s="1">
        <f t="shared" si="11"/>
        <v>0.1452565510985215</v>
      </c>
    </row>
    <row r="119" spans="1:7" ht="12.75">
      <c r="A119">
        <f t="shared" si="6"/>
        <v>58</v>
      </c>
      <c r="B119" s="7">
        <f t="shared" si="7"/>
        <v>0.1452565510985215</v>
      </c>
      <c r="C119" s="1">
        <f t="shared" si="5"/>
        <v>0.8547434489014785</v>
      </c>
      <c r="D119" s="1">
        <f t="shared" si="8"/>
        <v>1.007262827554926</v>
      </c>
      <c r="E119" s="1">
        <f t="shared" si="9"/>
        <v>1.057262827554926</v>
      </c>
      <c r="F119" s="7">
        <f t="shared" si="10"/>
        <v>1.014525655109852</v>
      </c>
      <c r="G119" s="1">
        <f t="shared" si="11"/>
        <v>0.1513755232918881</v>
      </c>
    </row>
    <row r="120" spans="1:7" ht="12.75">
      <c r="A120">
        <f t="shared" si="6"/>
        <v>59</v>
      </c>
      <c r="B120" s="7">
        <f t="shared" si="7"/>
        <v>0.1513755232918881</v>
      </c>
      <c r="C120" s="1">
        <f t="shared" si="5"/>
        <v>0.8486244767081119</v>
      </c>
      <c r="D120" s="1">
        <f t="shared" si="8"/>
        <v>1.0075687761645944</v>
      </c>
      <c r="E120" s="1">
        <f t="shared" si="9"/>
        <v>1.0575687761645944</v>
      </c>
      <c r="F120" s="7">
        <f t="shared" si="10"/>
        <v>1.0151375523291888</v>
      </c>
      <c r="G120" s="1">
        <f t="shared" si="11"/>
        <v>0.1577027926331339</v>
      </c>
    </row>
    <row r="121" spans="1:7" ht="12.75">
      <c r="A121">
        <f t="shared" si="6"/>
        <v>60</v>
      </c>
      <c r="B121" s="7">
        <f t="shared" si="7"/>
        <v>0.1577027926331339</v>
      </c>
      <c r="C121" s="1">
        <f t="shared" si="5"/>
        <v>0.8422972073668661</v>
      </c>
      <c r="D121" s="1">
        <f t="shared" si="8"/>
        <v>1.0078851396316566</v>
      </c>
      <c r="E121" s="1">
        <f t="shared" si="9"/>
        <v>1.0578851396316566</v>
      </c>
      <c r="F121" s="7">
        <f t="shared" si="10"/>
        <v>1.0157702792633132</v>
      </c>
      <c r="G121" s="1">
        <f t="shared" si="11"/>
        <v>0.16424130948781004</v>
      </c>
    </row>
    <row r="122" spans="1:7" ht="12.75">
      <c r="A122">
        <f t="shared" si="6"/>
        <v>61</v>
      </c>
      <c r="B122" s="7">
        <f t="shared" si="7"/>
        <v>0.16424130948781004</v>
      </c>
      <c r="C122" s="1">
        <f t="shared" si="5"/>
        <v>0.83575869051219</v>
      </c>
      <c r="D122" s="1">
        <f t="shared" si="8"/>
        <v>1.0082120654743905</v>
      </c>
      <c r="E122" s="1">
        <f t="shared" si="9"/>
        <v>1.0582120654743905</v>
      </c>
      <c r="F122" s="7">
        <f t="shared" si="10"/>
        <v>1.016424130948781</v>
      </c>
      <c r="G122" s="1">
        <f t="shared" si="11"/>
        <v>0.170993712228259</v>
      </c>
    </row>
    <row r="123" spans="1:7" ht="12.75">
      <c r="A123">
        <f t="shared" si="6"/>
        <v>62</v>
      </c>
      <c r="B123" s="7">
        <f t="shared" si="7"/>
        <v>0.170993712228259</v>
      </c>
      <c r="C123" s="1">
        <f t="shared" si="5"/>
        <v>0.829006287771741</v>
      </c>
      <c r="D123" s="1">
        <f t="shared" si="8"/>
        <v>1.008549685611413</v>
      </c>
      <c r="E123" s="1">
        <f t="shared" si="9"/>
        <v>1.058549685611413</v>
      </c>
      <c r="F123" s="7">
        <f t="shared" si="10"/>
        <v>1.0170993712228258</v>
      </c>
      <c r="G123" s="1">
        <f t="shared" si="11"/>
        <v>0.17796229694167945</v>
      </c>
    </row>
    <row r="124" spans="1:7" ht="12.75">
      <c r="A124">
        <f t="shared" si="6"/>
        <v>63</v>
      </c>
      <c r="B124" s="7">
        <f t="shared" si="7"/>
        <v>0.17796229694167945</v>
      </c>
      <c r="C124" s="1">
        <f t="shared" si="5"/>
        <v>0.8220377030583206</v>
      </c>
      <c r="D124" s="1">
        <f t="shared" si="8"/>
        <v>1.008898114847084</v>
      </c>
      <c r="E124" s="1">
        <f t="shared" si="9"/>
        <v>1.058898114847084</v>
      </c>
      <c r="F124" s="7">
        <f t="shared" si="10"/>
        <v>1.0177962296941678</v>
      </c>
      <c r="G124" s="1">
        <f t="shared" si="11"/>
        <v>0.18514898684781517</v>
      </c>
    </row>
    <row r="125" spans="1:7" ht="12.75">
      <c r="A125">
        <f t="shared" si="6"/>
        <v>64</v>
      </c>
      <c r="B125" s="7">
        <f aca="true" t="shared" si="12" ref="B125:B156">G124</f>
        <v>0.18514898684781517</v>
      </c>
      <c r="C125" s="1">
        <f t="shared" si="5"/>
        <v>0.8148510131521849</v>
      </c>
      <c r="D125" s="1">
        <f aca="true" t="shared" si="13" ref="D125:D156">B125*fit12+C125*fit22</f>
        <v>1.0092574493423907</v>
      </c>
      <c r="E125" s="1">
        <f aca="true" t="shared" si="14" ref="E125:E156">B125*fit11+C125*fit12</f>
        <v>1.0592574493423907</v>
      </c>
      <c r="F125" s="7">
        <f aca="true" t="shared" si="15" ref="F125:F156">B125*E125+C125*D125</f>
        <v>1.0185148986847816</v>
      </c>
      <c r="G125" s="1">
        <f aca="true" t="shared" si="16" ref="G125:G156">B125*(E125/F125)</f>
        <v>0.19255530165537765</v>
      </c>
    </row>
    <row r="126" spans="1:7" ht="12.75">
      <c r="A126">
        <f t="shared" si="6"/>
        <v>65</v>
      </c>
      <c r="B126" s="7">
        <f t="shared" si="12"/>
        <v>0.19255530165537765</v>
      </c>
      <c r="C126" s="1">
        <f aca="true" t="shared" si="17" ref="C126:C189">1-B126</f>
        <v>0.8074446983446224</v>
      </c>
      <c r="D126" s="1">
        <f t="shared" si="13"/>
        <v>1.009627765082769</v>
      </c>
      <c r="E126" s="1">
        <f t="shared" si="14"/>
        <v>1.059627765082769</v>
      </c>
      <c r="F126" s="7">
        <f t="shared" si="15"/>
        <v>1.019255530165538</v>
      </c>
      <c r="G126" s="1">
        <f t="shared" si="16"/>
        <v>0.2001823271096586</v>
      </c>
    </row>
    <row r="127" spans="1:7" ht="12.75">
      <c r="A127">
        <f aca="true" t="shared" si="18" ref="A127:A190">A126+1</f>
        <v>66</v>
      </c>
      <c r="B127" s="7">
        <f t="shared" si="12"/>
        <v>0.2001823271096586</v>
      </c>
      <c r="C127" s="1">
        <f t="shared" si="17"/>
        <v>0.7998176728903414</v>
      </c>
      <c r="D127" s="1">
        <f t="shared" si="13"/>
        <v>1.010009116355483</v>
      </c>
      <c r="E127" s="1">
        <f t="shared" si="14"/>
        <v>1.060009116355483</v>
      </c>
      <c r="F127" s="7">
        <f t="shared" si="15"/>
        <v>1.020018232710966</v>
      </c>
      <c r="G127" s="1">
        <f t="shared" si="16"/>
        <v>0.2080306850060213</v>
      </c>
    </row>
    <row r="128" spans="1:7" ht="12.75">
      <c r="A128">
        <f t="shared" si="18"/>
        <v>67</v>
      </c>
      <c r="B128" s="7">
        <f t="shared" si="12"/>
        <v>0.2080306850060213</v>
      </c>
      <c r="C128" s="1">
        <f t="shared" si="17"/>
        <v>0.7919693149939787</v>
      </c>
      <c r="D128" s="1">
        <f t="shared" si="13"/>
        <v>1.010401534250301</v>
      </c>
      <c r="E128" s="1">
        <f t="shared" si="14"/>
        <v>1.060401534250301</v>
      </c>
      <c r="F128" s="7">
        <f t="shared" si="15"/>
        <v>1.020803068500602</v>
      </c>
      <c r="G128" s="1">
        <f t="shared" si="16"/>
        <v>0.2161005039645372</v>
      </c>
    </row>
    <row r="129" spans="1:7" ht="12.75">
      <c r="A129">
        <f t="shared" si="18"/>
        <v>68</v>
      </c>
      <c r="B129" s="7">
        <f t="shared" si="12"/>
        <v>0.2161005039645372</v>
      </c>
      <c r="C129" s="1">
        <f t="shared" si="17"/>
        <v>0.7838994960354628</v>
      </c>
      <c r="D129" s="1">
        <f t="shared" si="13"/>
        <v>1.010805025198227</v>
      </c>
      <c r="E129" s="1">
        <f t="shared" si="14"/>
        <v>1.0608050251982268</v>
      </c>
      <c r="F129" s="7">
        <f t="shared" si="15"/>
        <v>1.0216100503964538</v>
      </c>
      <c r="G129" s="1">
        <f t="shared" si="16"/>
        <v>0.2243913912793728</v>
      </c>
    </row>
    <row r="130" spans="1:7" ht="12.75">
      <c r="A130">
        <f t="shared" si="18"/>
        <v>69</v>
      </c>
      <c r="B130" s="7">
        <f t="shared" si="12"/>
        <v>0.2243913912793728</v>
      </c>
      <c r="C130" s="1">
        <f t="shared" si="17"/>
        <v>0.7756086087206272</v>
      </c>
      <c r="D130" s="1">
        <f t="shared" si="13"/>
        <v>1.0112195695639687</v>
      </c>
      <c r="E130" s="1">
        <f t="shared" si="14"/>
        <v>1.0612195695639688</v>
      </c>
      <c r="F130" s="7">
        <f t="shared" si="15"/>
        <v>1.0224391391279375</v>
      </c>
      <c r="G130" s="1">
        <f t="shared" si="16"/>
        <v>0.23290240617203048</v>
      </c>
    </row>
    <row r="131" spans="1:7" ht="12.75">
      <c r="A131">
        <f t="shared" si="18"/>
        <v>70</v>
      </c>
      <c r="B131" s="7">
        <f t="shared" si="12"/>
        <v>0.23290240617203048</v>
      </c>
      <c r="C131" s="1">
        <f t="shared" si="17"/>
        <v>0.7670975938279695</v>
      </c>
      <c r="D131" s="1">
        <f t="shared" si="13"/>
        <v>1.0116451203086014</v>
      </c>
      <c r="E131" s="1">
        <f t="shared" si="14"/>
        <v>1.0616451203086015</v>
      </c>
      <c r="F131" s="7">
        <f t="shared" si="15"/>
        <v>1.0232902406172029</v>
      </c>
      <c r="G131" s="1">
        <f t="shared" si="16"/>
        <v>0.2416320347895941</v>
      </c>
    </row>
    <row r="132" spans="1:7" ht="12.75">
      <c r="A132">
        <f t="shared" si="18"/>
        <v>71</v>
      </c>
      <c r="B132" s="7">
        <f t="shared" si="12"/>
        <v>0.2416320347895941</v>
      </c>
      <c r="C132" s="1">
        <f t="shared" si="17"/>
        <v>0.7583679652104058</v>
      </c>
      <c r="D132" s="1">
        <f t="shared" si="13"/>
        <v>1.0120816017394796</v>
      </c>
      <c r="E132" s="1">
        <f t="shared" si="14"/>
        <v>1.0620816017394796</v>
      </c>
      <c r="F132" s="7">
        <f t="shared" si="15"/>
        <v>1.0241632034789592</v>
      </c>
      <c r="G132" s="1">
        <f t="shared" si="16"/>
        <v>0.25057816729711685</v>
      </c>
    </row>
    <row r="133" spans="1:7" ht="12.75">
      <c r="A133">
        <f t="shared" si="18"/>
        <v>72</v>
      </c>
      <c r="B133" s="7">
        <f t="shared" si="12"/>
        <v>0.25057816729711685</v>
      </c>
      <c r="C133" s="1">
        <f t="shared" si="17"/>
        <v>0.7494218327028832</v>
      </c>
      <c r="D133" s="1">
        <f t="shared" si="13"/>
        <v>1.0125289083648559</v>
      </c>
      <c r="E133" s="1">
        <f t="shared" si="14"/>
        <v>1.062528908364856</v>
      </c>
      <c r="F133" s="7">
        <f t="shared" si="15"/>
        <v>1.0250578167297117</v>
      </c>
      <c r="G133" s="1">
        <f t="shared" si="16"/>
        <v>0.259738077416638</v>
      </c>
    </row>
    <row r="134" spans="1:7" ht="12.75">
      <c r="A134">
        <f t="shared" si="18"/>
        <v>73</v>
      </c>
      <c r="B134" s="7">
        <f t="shared" si="12"/>
        <v>0.259738077416638</v>
      </c>
      <c r="C134" s="1">
        <f t="shared" si="17"/>
        <v>0.740261922583362</v>
      </c>
      <c r="D134" s="1">
        <f t="shared" si="13"/>
        <v>1.012986903870832</v>
      </c>
      <c r="E134" s="1">
        <f t="shared" si="14"/>
        <v>1.062986903870832</v>
      </c>
      <c r="F134" s="7">
        <f t="shared" si="15"/>
        <v>1.0259738077416638</v>
      </c>
      <c r="G134" s="1">
        <f t="shared" si="16"/>
        <v>0.26910840476348197</v>
      </c>
    </row>
    <row r="135" spans="1:7" ht="12.75">
      <c r="A135">
        <f t="shared" si="18"/>
        <v>74</v>
      </c>
      <c r="B135" s="7">
        <f t="shared" si="12"/>
        <v>0.26910840476348197</v>
      </c>
      <c r="C135" s="1">
        <f t="shared" si="17"/>
        <v>0.730891595236518</v>
      </c>
      <c r="D135" s="1">
        <f t="shared" si="13"/>
        <v>1.013455420238174</v>
      </c>
      <c r="E135" s="1">
        <f t="shared" si="14"/>
        <v>1.063455420238174</v>
      </c>
      <c r="F135" s="7">
        <f t="shared" si="15"/>
        <v>1.026910840476348</v>
      </c>
      <c r="G135" s="1">
        <f t="shared" si="16"/>
        <v>0.27868514032301206</v>
      </c>
    </row>
    <row r="136" spans="1:7" ht="12.75">
      <c r="A136">
        <f t="shared" si="18"/>
        <v>75</v>
      </c>
      <c r="B136" s="7">
        <f t="shared" si="12"/>
        <v>0.27868514032301206</v>
      </c>
      <c r="C136" s="1">
        <f t="shared" si="17"/>
        <v>0.7213148596769879</v>
      </c>
      <c r="D136" s="1">
        <f t="shared" si="13"/>
        <v>1.0139342570161507</v>
      </c>
      <c r="E136" s="1">
        <f t="shared" si="14"/>
        <v>1.0639342570161507</v>
      </c>
      <c r="F136" s="7">
        <f t="shared" si="15"/>
        <v>1.0278685140323014</v>
      </c>
      <c r="G136" s="1">
        <f t="shared" si="16"/>
        <v>0.28846361539749216</v>
      </c>
    </row>
    <row r="137" spans="1:7" ht="12.75">
      <c r="A137">
        <f t="shared" si="18"/>
        <v>76</v>
      </c>
      <c r="B137" s="7">
        <f t="shared" si="12"/>
        <v>0.28846361539749216</v>
      </c>
      <c r="C137" s="1">
        <f t="shared" si="17"/>
        <v>0.7115363846025078</v>
      </c>
      <c r="D137" s="1">
        <f t="shared" si="13"/>
        <v>1.0144231807698745</v>
      </c>
      <c r="E137" s="1">
        <f t="shared" si="14"/>
        <v>1.0644231807698747</v>
      </c>
      <c r="F137" s="7">
        <f t="shared" si="15"/>
        <v>1.0288463615397492</v>
      </c>
      <c r="G137" s="1">
        <f t="shared" si="16"/>
        <v>0.298438494332872</v>
      </c>
    </row>
    <row r="138" spans="1:7" ht="12.75">
      <c r="A138">
        <f t="shared" si="18"/>
        <v>77</v>
      </c>
      <c r="B138" s="7">
        <f t="shared" si="12"/>
        <v>0.298438494332872</v>
      </c>
      <c r="C138" s="1">
        <f t="shared" si="17"/>
        <v>0.701561505667128</v>
      </c>
      <c r="D138" s="1">
        <f t="shared" si="13"/>
        <v>1.0149219247166437</v>
      </c>
      <c r="E138" s="1">
        <f t="shared" si="14"/>
        <v>1.0649219247166437</v>
      </c>
      <c r="F138" s="7">
        <f t="shared" si="15"/>
        <v>1.0298438494332873</v>
      </c>
      <c r="G138" s="1">
        <f t="shared" si="16"/>
        <v>0.3086037713090085</v>
      </c>
    </row>
    <row r="139" spans="1:7" ht="12.75">
      <c r="A139">
        <f t="shared" si="18"/>
        <v>78</v>
      </c>
      <c r="B139" s="7">
        <f t="shared" si="12"/>
        <v>0.3086037713090085</v>
      </c>
      <c r="C139" s="1">
        <f t="shared" si="17"/>
        <v>0.6913962286909915</v>
      </c>
      <c r="D139" s="1">
        <f t="shared" si="13"/>
        <v>1.0154301885654504</v>
      </c>
      <c r="E139" s="1">
        <f t="shared" si="14"/>
        <v>1.0654301885654505</v>
      </c>
      <c r="F139" s="7">
        <f t="shared" si="15"/>
        <v>1.0308603771309008</v>
      </c>
      <c r="G139" s="1">
        <f t="shared" si="16"/>
        <v>0.3189527714440565</v>
      </c>
    </row>
    <row r="140" spans="1:7" ht="12.75">
      <c r="A140">
        <f t="shared" si="18"/>
        <v>79</v>
      </c>
      <c r="B140" s="7">
        <f t="shared" si="12"/>
        <v>0.3189527714440565</v>
      </c>
      <c r="C140" s="1">
        <f t="shared" si="17"/>
        <v>0.6810472285559435</v>
      </c>
      <c r="D140" s="1">
        <f t="shared" si="13"/>
        <v>1.0159476385722028</v>
      </c>
      <c r="E140" s="1">
        <f t="shared" si="14"/>
        <v>1.0659476385722029</v>
      </c>
      <c r="F140" s="7">
        <f t="shared" si="15"/>
        <v>1.0318952771444057</v>
      </c>
      <c r="G140" s="1">
        <f t="shared" si="16"/>
        <v>0.3294781564246592</v>
      </c>
    </row>
    <row r="141" spans="1:7" ht="12.75">
      <c r="A141">
        <f t="shared" si="18"/>
        <v>80</v>
      </c>
      <c r="B141" s="7">
        <f t="shared" si="12"/>
        <v>0.3294781564246592</v>
      </c>
      <c r="C141" s="1">
        <f t="shared" si="17"/>
        <v>0.6705218435753408</v>
      </c>
      <c r="D141" s="1">
        <f t="shared" si="13"/>
        <v>1.016473907821233</v>
      </c>
      <c r="E141" s="1">
        <f t="shared" si="14"/>
        <v>1.066473907821233</v>
      </c>
      <c r="F141" s="7">
        <f t="shared" si="15"/>
        <v>1.032947815642466</v>
      </c>
      <c r="G141" s="1">
        <f t="shared" si="16"/>
        <v>0.3401719348284723</v>
      </c>
    </row>
    <row r="142" spans="1:7" ht="12.75">
      <c r="A142">
        <f t="shared" si="18"/>
        <v>81</v>
      </c>
      <c r="B142" s="7">
        <f t="shared" si="12"/>
        <v>0.3401719348284723</v>
      </c>
      <c r="C142" s="1">
        <f t="shared" si="17"/>
        <v>0.6598280651715277</v>
      </c>
      <c r="D142" s="1">
        <f t="shared" si="13"/>
        <v>1.0170085967414235</v>
      </c>
      <c r="E142" s="1">
        <f t="shared" si="14"/>
        <v>1.0670085967414238</v>
      </c>
      <c r="F142" s="7">
        <f t="shared" si="15"/>
        <v>1.0340171934828473</v>
      </c>
      <c r="G142" s="1">
        <f t="shared" si="16"/>
        <v>0.35102547725495276</v>
      </c>
    </row>
    <row r="143" spans="1:7" ht="12.75">
      <c r="A143">
        <f t="shared" si="18"/>
        <v>82</v>
      </c>
      <c r="B143" s="7">
        <f t="shared" si="12"/>
        <v>0.35102547725495276</v>
      </c>
      <c r="C143" s="1">
        <f t="shared" si="17"/>
        <v>0.6489745227450472</v>
      </c>
      <c r="D143" s="1">
        <f t="shared" si="13"/>
        <v>1.0175512738627477</v>
      </c>
      <c r="E143" s="1">
        <f t="shared" si="14"/>
        <v>1.0675512738627475</v>
      </c>
      <c r="F143" s="7">
        <f t="shared" si="15"/>
        <v>1.0351025477254951</v>
      </c>
      <c r="G143" s="1">
        <f t="shared" si="16"/>
        <v>0.3620295363249194</v>
      </c>
    </row>
    <row r="144" spans="1:7" ht="12.75">
      <c r="A144">
        <f t="shared" si="18"/>
        <v>83</v>
      </c>
      <c r="B144" s="7">
        <f t="shared" si="12"/>
        <v>0.3620295363249194</v>
      </c>
      <c r="C144" s="1">
        <f t="shared" si="17"/>
        <v>0.6379704636750806</v>
      </c>
      <c r="D144" s="1">
        <f t="shared" si="13"/>
        <v>1.018101476816246</v>
      </c>
      <c r="E144" s="1">
        <f t="shared" si="14"/>
        <v>1.068101476816246</v>
      </c>
      <c r="F144" s="7">
        <f t="shared" si="15"/>
        <v>1.036202953632492</v>
      </c>
      <c r="G144" s="1">
        <f t="shared" si="16"/>
        <v>0.3731742715499842</v>
      </c>
    </row>
    <row r="145" spans="1:7" ht="12.75">
      <c r="A145">
        <f t="shared" si="18"/>
        <v>84</v>
      </c>
      <c r="B145" s="7">
        <f t="shared" si="12"/>
        <v>0.3731742715499842</v>
      </c>
      <c r="C145" s="1">
        <f t="shared" si="17"/>
        <v>0.6268257284500158</v>
      </c>
      <c r="D145" s="1">
        <f t="shared" si="13"/>
        <v>1.0186587135774992</v>
      </c>
      <c r="E145" s="1">
        <f t="shared" si="14"/>
        <v>1.0686587135774994</v>
      </c>
      <c r="F145" s="7">
        <f t="shared" si="15"/>
        <v>1.0373174271549985</v>
      </c>
      <c r="G145" s="1">
        <f t="shared" si="16"/>
        <v>0.38444927901055836</v>
      </c>
    </row>
    <row r="146" spans="1:7" ht="12.75">
      <c r="A146">
        <f t="shared" si="18"/>
        <v>85</v>
      </c>
      <c r="B146" s="7">
        <f t="shared" si="12"/>
        <v>0.38444927901055836</v>
      </c>
      <c r="C146" s="1">
        <f t="shared" si="17"/>
        <v>0.6155507209894416</v>
      </c>
      <c r="D146" s="1">
        <f t="shared" si="13"/>
        <v>1.0192224639505278</v>
      </c>
      <c r="E146" s="1">
        <f t="shared" si="14"/>
        <v>1.069222463950528</v>
      </c>
      <c r="F146" s="7">
        <f t="shared" si="15"/>
        <v>1.0384449279010557</v>
      </c>
      <c r="G146" s="1">
        <f t="shared" si="16"/>
        <v>0.39584362571689463</v>
      </c>
    </row>
    <row r="147" spans="1:7" ht="12.75">
      <c r="A147">
        <f t="shared" si="18"/>
        <v>86</v>
      </c>
      <c r="B147" s="7">
        <f t="shared" si="12"/>
        <v>0.39584362571689463</v>
      </c>
      <c r="C147" s="1">
        <f t="shared" si="17"/>
        <v>0.6041563742831053</v>
      </c>
      <c r="D147" s="1">
        <f t="shared" si="13"/>
        <v>1.0197921812858448</v>
      </c>
      <c r="E147" s="1">
        <f t="shared" si="14"/>
        <v>1.0697921812858449</v>
      </c>
      <c r="F147" s="7">
        <f t="shared" si="15"/>
        <v>1.0395843625716894</v>
      </c>
      <c r="G147" s="1">
        <f t="shared" si="16"/>
        <v>0.40734588846277675</v>
      </c>
    </row>
    <row r="148" spans="1:7" ht="12.75">
      <c r="A148">
        <f t="shared" si="18"/>
        <v>87</v>
      </c>
      <c r="B148" s="7">
        <f t="shared" si="12"/>
        <v>0.40734588846277675</v>
      </c>
      <c r="C148" s="1">
        <f t="shared" si="17"/>
        <v>0.5926541115372232</v>
      </c>
      <c r="D148" s="1">
        <f t="shared" si="13"/>
        <v>1.0203672944231388</v>
      </c>
      <c r="E148" s="1">
        <f t="shared" si="14"/>
        <v>1.0703672944231388</v>
      </c>
      <c r="F148" s="7">
        <f t="shared" si="15"/>
        <v>1.0407345888462776</v>
      </c>
      <c r="G148" s="1">
        <f t="shared" si="16"/>
        <v>0.4189441969173306</v>
      </c>
    </row>
    <row r="149" spans="1:7" ht="12.75">
      <c r="A149">
        <f t="shared" si="18"/>
        <v>88</v>
      </c>
      <c r="B149" s="7">
        <f t="shared" si="12"/>
        <v>0.4189441969173306</v>
      </c>
      <c r="C149" s="1">
        <f t="shared" si="17"/>
        <v>0.5810558030826694</v>
      </c>
      <c r="D149" s="1">
        <f t="shared" si="13"/>
        <v>1.0209472098458665</v>
      </c>
      <c r="E149" s="1">
        <f t="shared" si="14"/>
        <v>1.0709472098458666</v>
      </c>
      <c r="F149" s="7">
        <f t="shared" si="15"/>
        <v>1.041894419691733</v>
      </c>
      <c r="G149" s="1">
        <f t="shared" si="16"/>
        <v>0.43062628063837827</v>
      </c>
    </row>
    <row r="150" spans="1:7" ht="12.75">
      <c r="A150">
        <f t="shared" si="18"/>
        <v>89</v>
      </c>
      <c r="B150" s="7">
        <f t="shared" si="12"/>
        <v>0.43062628063837827</v>
      </c>
      <c r="C150" s="1">
        <f t="shared" si="17"/>
        <v>0.5693737193616217</v>
      </c>
      <c r="D150" s="1">
        <f t="shared" si="13"/>
        <v>1.0215313140319189</v>
      </c>
      <c r="E150" s="1">
        <f t="shared" si="14"/>
        <v>1.071531314031919</v>
      </c>
      <c r="F150" s="7">
        <f t="shared" si="15"/>
        <v>1.0430626280638378</v>
      </c>
      <c r="G150" s="1">
        <f t="shared" si="16"/>
        <v>0.4423795196321412</v>
      </c>
    </row>
    <row r="151" spans="1:7" ht="12.75">
      <c r="A151">
        <f t="shared" si="18"/>
        <v>90</v>
      </c>
      <c r="B151" s="7">
        <f t="shared" si="12"/>
        <v>0.4423795196321412</v>
      </c>
      <c r="C151" s="1">
        <f t="shared" si="17"/>
        <v>0.5576204803678588</v>
      </c>
      <c r="D151" s="1">
        <f t="shared" si="13"/>
        <v>1.0221189759816072</v>
      </c>
      <c r="E151" s="1">
        <f t="shared" si="14"/>
        <v>1.0721189759816072</v>
      </c>
      <c r="F151" s="7">
        <f t="shared" si="15"/>
        <v>1.0442379519632143</v>
      </c>
      <c r="G151" s="1">
        <f t="shared" si="16"/>
        <v>0.4541909980302596</v>
      </c>
    </row>
    <row r="152" spans="1:7" ht="12.75">
      <c r="A152">
        <f t="shared" si="18"/>
        <v>91</v>
      </c>
      <c r="B152" s="7">
        <f t="shared" si="12"/>
        <v>0.4541909980302596</v>
      </c>
      <c r="C152" s="1">
        <f t="shared" si="17"/>
        <v>0.5458090019697404</v>
      </c>
      <c r="D152" s="1">
        <f t="shared" si="13"/>
        <v>1.022709549901513</v>
      </c>
      <c r="E152" s="1">
        <f t="shared" si="14"/>
        <v>1.072709549901513</v>
      </c>
      <c r="F152" s="7">
        <f t="shared" si="15"/>
        <v>1.045419099803026</v>
      </c>
      <c r="G152" s="1">
        <f t="shared" si="16"/>
        <v>0.4660475604072644</v>
      </c>
    </row>
    <row r="153" spans="1:7" ht="12.75">
      <c r="A153">
        <f t="shared" si="18"/>
        <v>92</v>
      </c>
      <c r="B153" s="7">
        <f t="shared" si="12"/>
        <v>0.4660475604072644</v>
      </c>
      <c r="C153" s="1">
        <f t="shared" si="17"/>
        <v>0.5339524395927355</v>
      </c>
      <c r="D153" s="1">
        <f t="shared" si="13"/>
        <v>1.0233023780203632</v>
      </c>
      <c r="E153" s="1">
        <f t="shared" si="14"/>
        <v>1.0733023780203632</v>
      </c>
      <c r="F153" s="7">
        <f t="shared" si="15"/>
        <v>1.0466047560407263</v>
      </c>
      <c r="G153" s="1">
        <f t="shared" si="16"/>
        <v>0.47793587022094636</v>
      </c>
    </row>
    <row r="154" spans="1:7" ht="12.75">
      <c r="A154">
        <f t="shared" si="18"/>
        <v>93</v>
      </c>
      <c r="B154" s="7">
        <f t="shared" si="12"/>
        <v>0.47793587022094636</v>
      </c>
      <c r="C154" s="1">
        <f t="shared" si="17"/>
        <v>0.5220641297790536</v>
      </c>
      <c r="D154" s="1">
        <f t="shared" si="13"/>
        <v>1.0238967935110472</v>
      </c>
      <c r="E154" s="1">
        <f t="shared" si="14"/>
        <v>1.0738967935110473</v>
      </c>
      <c r="F154" s="7">
        <f t="shared" si="15"/>
        <v>1.0477935870220945</v>
      </c>
      <c r="G154" s="1">
        <f t="shared" si="16"/>
        <v>0.48984246982546525</v>
      </c>
    </row>
    <row r="155" spans="1:7" ht="12.75">
      <c r="A155">
        <f t="shared" si="18"/>
        <v>94</v>
      </c>
      <c r="B155" s="7">
        <f t="shared" si="12"/>
        <v>0.48984246982546525</v>
      </c>
      <c r="C155" s="1">
        <f t="shared" si="17"/>
        <v>0.5101575301745347</v>
      </c>
      <c r="D155" s="1">
        <f t="shared" si="13"/>
        <v>1.0244921234912732</v>
      </c>
      <c r="E155" s="1">
        <f t="shared" si="14"/>
        <v>1.0744921234912734</v>
      </c>
      <c r="F155" s="7">
        <f t="shared" si="15"/>
        <v>1.0489842469825466</v>
      </c>
      <c r="G155" s="1">
        <f t="shared" si="16"/>
        <v>0.501753841483314</v>
      </c>
    </row>
    <row r="156" spans="1:7" ht="12.75">
      <c r="A156">
        <f t="shared" si="18"/>
        <v>95</v>
      </c>
      <c r="B156" s="7">
        <f t="shared" si="12"/>
        <v>0.501753841483314</v>
      </c>
      <c r="C156" s="1">
        <f t="shared" si="17"/>
        <v>0.49824615851668597</v>
      </c>
      <c r="D156" s="1">
        <f t="shared" si="13"/>
        <v>1.0250876920741656</v>
      </c>
      <c r="E156" s="1">
        <f t="shared" si="14"/>
        <v>1.0750876920741659</v>
      </c>
      <c r="F156" s="7">
        <f t="shared" si="15"/>
        <v>1.0501753841483314</v>
      </c>
      <c r="G156" s="1">
        <f t="shared" si="16"/>
        <v>0.513656468787933</v>
      </c>
    </row>
    <row r="157" spans="1:7" ht="12.75">
      <c r="A157">
        <f t="shared" si="18"/>
        <v>96</v>
      </c>
      <c r="B157" s="7">
        <f aca="true" t="shared" si="19" ref="B157:B188">G156</f>
        <v>0.513656468787933</v>
      </c>
      <c r="C157" s="1">
        <f t="shared" si="17"/>
        <v>0.48634353121206697</v>
      </c>
      <c r="D157" s="1">
        <f aca="true" t="shared" si="20" ref="D157:D188">B157*fit12+C157*fit22</f>
        <v>1.0256828234393967</v>
      </c>
      <c r="E157" s="1">
        <f aca="true" t="shared" si="21" ref="E157:E188">B157*fit11+C157*fit12</f>
        <v>1.0756828234393967</v>
      </c>
      <c r="F157" s="7">
        <f aca="true" t="shared" si="22" ref="F157:F188">B157*E157+C157*D157</f>
        <v>1.0513656468787933</v>
      </c>
      <c r="G157" s="1">
        <f aca="true" t="shared" si="23" ref="G157:G188">B157*(E157/F157)</f>
        <v>0.525536897904191</v>
      </c>
    </row>
    <row r="158" spans="1:7" ht="12.75">
      <c r="A158">
        <f t="shared" si="18"/>
        <v>97</v>
      </c>
      <c r="B158" s="7">
        <f t="shared" si="19"/>
        <v>0.525536897904191</v>
      </c>
      <c r="C158" s="1">
        <f t="shared" si="17"/>
        <v>0.474463102095809</v>
      </c>
      <c r="D158" s="1">
        <f t="shared" si="20"/>
        <v>1.0262768448952095</v>
      </c>
      <c r="E158" s="1">
        <f t="shared" si="21"/>
        <v>1.0762768448952096</v>
      </c>
      <c r="F158" s="7">
        <f t="shared" si="22"/>
        <v>1.052553689790419</v>
      </c>
      <c r="G158" s="1">
        <f t="shared" si="23"/>
        <v>0.5373817980391704</v>
      </c>
    </row>
    <row r="159" spans="1:7" ht="12.75">
      <c r="A159">
        <f t="shared" si="18"/>
        <v>98</v>
      </c>
      <c r="B159" s="7">
        <f t="shared" si="19"/>
        <v>0.5373817980391704</v>
      </c>
      <c r="C159" s="1">
        <f t="shared" si="17"/>
        <v>0.4626182019608296</v>
      </c>
      <c r="D159" s="1">
        <f t="shared" si="20"/>
        <v>1.0268690899019586</v>
      </c>
      <c r="E159" s="1">
        <f t="shared" si="21"/>
        <v>1.0768690899019586</v>
      </c>
      <c r="F159" s="7">
        <f t="shared" si="22"/>
        <v>1.0537381798039172</v>
      </c>
      <c r="G159" s="1">
        <f t="shared" si="23"/>
        <v>0.5491780205705405</v>
      </c>
    </row>
    <row r="160" spans="1:7" ht="12.75">
      <c r="A160">
        <f t="shared" si="18"/>
        <v>99</v>
      </c>
      <c r="B160" s="7">
        <f t="shared" si="19"/>
        <v>0.5491780205705405</v>
      </c>
      <c r="C160" s="1">
        <f t="shared" si="17"/>
        <v>0.45082197942945945</v>
      </c>
      <c r="D160" s="1">
        <f t="shared" si="20"/>
        <v>1.027458901028527</v>
      </c>
      <c r="E160" s="1">
        <f t="shared" si="21"/>
        <v>1.0774589010285271</v>
      </c>
      <c r="F160" s="7">
        <f t="shared" si="22"/>
        <v>1.0549178020570542</v>
      </c>
      <c r="G160" s="1">
        <f t="shared" si="23"/>
        <v>0.5609126562838628</v>
      </c>
    </row>
    <row r="161" spans="1:7" ht="12.75">
      <c r="A161">
        <f t="shared" si="18"/>
        <v>100</v>
      </c>
      <c r="B161" s="7">
        <f t="shared" si="19"/>
        <v>0.5609126562838628</v>
      </c>
      <c r="C161" s="1">
        <f t="shared" si="17"/>
        <v>0.4390873437161372</v>
      </c>
      <c r="D161" s="1">
        <f t="shared" si="20"/>
        <v>1.0280456328141931</v>
      </c>
      <c r="E161" s="1">
        <f t="shared" si="21"/>
        <v>1.0780456328141932</v>
      </c>
      <c r="F161" s="7">
        <f t="shared" si="22"/>
        <v>1.0560912656283863</v>
      </c>
      <c r="G161" s="1">
        <f t="shared" si="23"/>
        <v>0.5725730902027958</v>
      </c>
    </row>
    <row r="162" spans="1:7" ht="12.75">
      <c r="A162">
        <f t="shared" si="18"/>
        <v>101</v>
      </c>
      <c r="B162" s="7">
        <f t="shared" si="19"/>
        <v>0.5725730902027958</v>
      </c>
      <c r="C162" s="1">
        <f t="shared" si="17"/>
        <v>0.4274269097972042</v>
      </c>
      <c r="D162" s="1">
        <f t="shared" si="20"/>
        <v>1.0286286545101397</v>
      </c>
      <c r="E162" s="1">
        <f t="shared" si="21"/>
        <v>1.0786286545101398</v>
      </c>
      <c r="F162" s="7">
        <f t="shared" si="22"/>
        <v>1.0572573090202795</v>
      </c>
      <c r="G162" s="1">
        <f t="shared" si="23"/>
        <v>0.5841470535365277</v>
      </c>
    </row>
    <row r="163" spans="1:7" ht="12.75">
      <c r="A163">
        <f t="shared" si="18"/>
        <v>102</v>
      </c>
      <c r="B163" s="7">
        <f t="shared" si="19"/>
        <v>0.5841470535365277</v>
      </c>
      <c r="C163" s="1">
        <f t="shared" si="17"/>
        <v>0.41585294646347226</v>
      </c>
      <c r="D163" s="1">
        <f t="shared" si="20"/>
        <v>1.0292073526768264</v>
      </c>
      <c r="E163" s="1">
        <f t="shared" si="21"/>
        <v>1.0792073526768264</v>
      </c>
      <c r="F163" s="7">
        <f t="shared" si="22"/>
        <v>1.0584147053536528</v>
      </c>
      <c r="G163" s="1">
        <f t="shared" si="23"/>
        <v>0.5956226723158395</v>
      </c>
    </row>
    <row r="164" spans="1:7" ht="12.75">
      <c r="A164">
        <f t="shared" si="18"/>
        <v>103</v>
      </c>
      <c r="B164" s="7">
        <f t="shared" si="19"/>
        <v>0.5956226723158395</v>
      </c>
      <c r="C164" s="1">
        <f t="shared" si="17"/>
        <v>0.40437732768416046</v>
      </c>
      <c r="D164" s="1">
        <f t="shared" si="20"/>
        <v>1.029781133615792</v>
      </c>
      <c r="E164" s="1">
        <f t="shared" si="21"/>
        <v>1.079781133615792</v>
      </c>
      <c r="F164" s="7">
        <f t="shared" si="22"/>
        <v>1.059562267231584</v>
      </c>
      <c r="G164" s="1">
        <f t="shared" si="23"/>
        <v>0.6069885123418572</v>
      </c>
    </row>
    <row r="165" spans="1:7" ht="12.75">
      <c r="A165">
        <f t="shared" si="18"/>
        <v>104</v>
      </c>
      <c r="B165" s="7">
        <f t="shared" si="19"/>
        <v>0.6069885123418572</v>
      </c>
      <c r="C165" s="1">
        <f t="shared" si="17"/>
        <v>0.39301148765814276</v>
      </c>
      <c r="D165" s="1">
        <f t="shared" si="20"/>
        <v>1.0303494256170929</v>
      </c>
      <c r="E165" s="1">
        <f t="shared" si="21"/>
        <v>1.080349425617093</v>
      </c>
      <c r="F165" s="7">
        <f t="shared" si="22"/>
        <v>1.0606988512341857</v>
      </c>
      <c r="G165" s="1">
        <f t="shared" si="23"/>
        <v>0.6182336201285445</v>
      </c>
    </row>
    <row r="166" spans="1:7" ht="12.75">
      <c r="A166">
        <f t="shared" si="18"/>
        <v>105</v>
      </c>
      <c r="B166" s="7">
        <f t="shared" si="19"/>
        <v>0.6182336201285445</v>
      </c>
      <c r="C166" s="1">
        <f t="shared" si="17"/>
        <v>0.38176637987145545</v>
      </c>
      <c r="D166" s="1">
        <f t="shared" si="20"/>
        <v>1.0309116810064274</v>
      </c>
      <c r="E166" s="1">
        <f t="shared" si="21"/>
        <v>1.0809116810064272</v>
      </c>
      <c r="F166" s="7">
        <f t="shared" si="22"/>
        <v>1.0618233620128545</v>
      </c>
      <c r="G166" s="1">
        <f t="shared" si="23"/>
        <v>0.6293475595800124</v>
      </c>
    </row>
    <row r="167" spans="1:7" ht="12.75">
      <c r="A167">
        <f t="shared" si="18"/>
        <v>106</v>
      </c>
      <c r="B167" s="7">
        <f t="shared" si="19"/>
        <v>0.6293475595800124</v>
      </c>
      <c r="C167" s="1">
        <f t="shared" si="17"/>
        <v>0.37065244041998757</v>
      </c>
      <c r="D167" s="1">
        <f t="shared" si="20"/>
        <v>1.0314673779790007</v>
      </c>
      <c r="E167" s="1">
        <f t="shared" si="21"/>
        <v>1.0814673779790007</v>
      </c>
      <c r="F167" s="7">
        <f t="shared" si="22"/>
        <v>1.0629347559580014</v>
      </c>
      <c r="G167" s="1">
        <f t="shared" si="23"/>
        <v>0.6403204442054876</v>
      </c>
    </row>
    <row r="168" spans="1:7" ht="12.75">
      <c r="A168">
        <f t="shared" si="18"/>
        <v>107</v>
      </c>
      <c r="B168" s="7">
        <f t="shared" si="19"/>
        <v>0.6403204442054876</v>
      </c>
      <c r="C168" s="1">
        <f t="shared" si="17"/>
        <v>0.3596795557945124</v>
      </c>
      <c r="D168" s="1">
        <f t="shared" si="20"/>
        <v>1.0320160222102746</v>
      </c>
      <c r="E168" s="1">
        <f t="shared" si="21"/>
        <v>1.0820160222102744</v>
      </c>
      <c r="F168" s="7">
        <f t="shared" si="22"/>
        <v>1.0640320444205489</v>
      </c>
      <c r="G168" s="1">
        <f t="shared" si="23"/>
        <v>0.651142964736972</v>
      </c>
    </row>
    <row r="169" spans="1:7" ht="12.75">
      <c r="A169">
        <f t="shared" si="18"/>
        <v>108</v>
      </c>
      <c r="B169" s="7">
        <f t="shared" si="19"/>
        <v>0.651142964736972</v>
      </c>
      <c r="C169" s="1">
        <f t="shared" si="17"/>
        <v>0.348857035263028</v>
      </c>
      <c r="D169" s="1">
        <f t="shared" si="20"/>
        <v>1.0325571482368487</v>
      </c>
      <c r="E169" s="1">
        <f t="shared" si="21"/>
        <v>1.0825571482368486</v>
      </c>
      <c r="F169" s="7">
        <f t="shared" si="22"/>
        <v>1.0651142964736973</v>
      </c>
      <c r="G169" s="1">
        <f t="shared" si="23"/>
        <v>0.6618064120760307</v>
      </c>
    </row>
    <row r="170" spans="1:7" ht="12.75">
      <c r="A170">
        <f t="shared" si="18"/>
        <v>109</v>
      </c>
      <c r="B170" s="7">
        <f t="shared" si="19"/>
        <v>0.6618064120760307</v>
      </c>
      <c r="C170" s="1">
        <f t="shared" si="17"/>
        <v>0.33819358792396925</v>
      </c>
      <c r="D170" s="1">
        <f t="shared" si="20"/>
        <v>1.0330903206038016</v>
      </c>
      <c r="E170" s="1">
        <f t="shared" si="21"/>
        <v>1.0830903206038016</v>
      </c>
      <c r="F170" s="7">
        <f t="shared" si="22"/>
        <v>1.0661806412076031</v>
      </c>
      <c r="G170" s="1">
        <f t="shared" si="23"/>
        <v>0.6723026955556095</v>
      </c>
    </row>
    <row r="171" spans="1:7" ht="12.75">
      <c r="A171">
        <f t="shared" si="18"/>
        <v>110</v>
      </c>
      <c r="B171" s="7">
        <f t="shared" si="19"/>
        <v>0.6723026955556095</v>
      </c>
      <c r="C171" s="1">
        <f t="shared" si="17"/>
        <v>0.3276973044443905</v>
      </c>
      <c r="D171" s="1">
        <f t="shared" si="20"/>
        <v>1.0336151347777807</v>
      </c>
      <c r="E171" s="1">
        <f t="shared" si="21"/>
        <v>1.0836151347777805</v>
      </c>
      <c r="F171" s="7">
        <f t="shared" si="22"/>
        <v>1.0672302695555609</v>
      </c>
      <c r="G171" s="1">
        <f t="shared" si="23"/>
        <v>0.6826243565592849</v>
      </c>
    </row>
    <row r="172" spans="1:7" ht="12.75">
      <c r="A172">
        <f t="shared" si="18"/>
        <v>111</v>
      </c>
      <c r="B172" s="7">
        <f t="shared" si="19"/>
        <v>0.6826243565592849</v>
      </c>
      <c r="C172" s="1">
        <f t="shared" si="17"/>
        <v>0.3173756434407151</v>
      </c>
      <c r="D172" s="1">
        <f t="shared" si="20"/>
        <v>1.0341312178279642</v>
      </c>
      <c r="E172" s="1">
        <f t="shared" si="21"/>
        <v>1.0841312178279643</v>
      </c>
      <c r="F172" s="7">
        <f t="shared" si="22"/>
        <v>1.0682624356559285</v>
      </c>
      <c r="G172" s="1">
        <f t="shared" si="23"/>
        <v>0.6927645775929995</v>
      </c>
    </row>
    <row r="173" spans="1:7" ht="12.75">
      <c r="A173">
        <f t="shared" si="18"/>
        <v>112</v>
      </c>
      <c r="B173" s="7">
        <f t="shared" si="19"/>
        <v>0.6927645775929995</v>
      </c>
      <c r="C173" s="1">
        <f t="shared" si="17"/>
        <v>0.3072354224070005</v>
      </c>
      <c r="D173" s="1">
        <f t="shared" si="20"/>
        <v>1.03463822887965</v>
      </c>
      <c r="E173" s="1">
        <f t="shared" si="21"/>
        <v>1.0846382288796501</v>
      </c>
      <c r="F173" s="7">
        <f t="shared" si="22"/>
        <v>1.0692764577593001</v>
      </c>
      <c r="G173" s="1">
        <f t="shared" si="23"/>
        <v>0.7027171869523885</v>
      </c>
    </row>
    <row r="174" spans="1:7" ht="12.75">
      <c r="A174">
        <f t="shared" si="18"/>
        <v>113</v>
      </c>
      <c r="B174" s="7">
        <f t="shared" si="19"/>
        <v>0.7027171869523885</v>
      </c>
      <c r="C174" s="1">
        <f t="shared" si="17"/>
        <v>0.2972828130476115</v>
      </c>
      <c r="D174" s="1">
        <f t="shared" si="20"/>
        <v>1.0351358593476194</v>
      </c>
      <c r="E174" s="1">
        <f t="shared" si="21"/>
        <v>1.0851358593476195</v>
      </c>
      <c r="F174" s="7">
        <f t="shared" si="22"/>
        <v>1.0702717186952388</v>
      </c>
      <c r="G174" s="1">
        <f t="shared" si="23"/>
        <v>0.7124766591716856</v>
      </c>
    </row>
    <row r="175" spans="1:7" ht="12.75">
      <c r="A175">
        <f t="shared" si="18"/>
        <v>114</v>
      </c>
      <c r="B175" s="7">
        <f t="shared" si="19"/>
        <v>0.7124766591716856</v>
      </c>
      <c r="C175" s="1">
        <f t="shared" si="17"/>
        <v>0.28752334082831443</v>
      </c>
      <c r="D175" s="1">
        <f t="shared" si="20"/>
        <v>1.0356238329585843</v>
      </c>
      <c r="E175" s="1">
        <f t="shared" si="21"/>
        <v>1.0856238329585843</v>
      </c>
      <c r="F175" s="7">
        <f t="shared" si="22"/>
        <v>1.0712476659171686</v>
      </c>
      <c r="G175" s="1">
        <f t="shared" si="23"/>
        <v>0.7220381114774813</v>
      </c>
    </row>
    <row r="176" spans="1:7" ht="12.75">
      <c r="A176">
        <f t="shared" si="18"/>
        <v>115</v>
      </c>
      <c r="B176" s="7">
        <f t="shared" si="19"/>
        <v>0.7220381114774813</v>
      </c>
      <c r="C176" s="1">
        <f t="shared" si="17"/>
        <v>0.2779618885225187</v>
      </c>
      <c r="D176" s="1">
        <f t="shared" si="20"/>
        <v>1.036101905573874</v>
      </c>
      <c r="E176" s="1">
        <f t="shared" si="21"/>
        <v>1.086101905573874</v>
      </c>
      <c r="F176" s="7">
        <f t="shared" si="22"/>
        <v>1.072203811147748</v>
      </c>
      <c r="G176" s="1">
        <f t="shared" si="23"/>
        <v>0.7313972965020465</v>
      </c>
    </row>
    <row r="177" spans="1:7" ht="12.75">
      <c r="A177">
        <f t="shared" si="18"/>
        <v>116</v>
      </c>
      <c r="B177" s="7">
        <f t="shared" si="19"/>
        <v>0.7313972965020465</v>
      </c>
      <c r="C177" s="1">
        <f t="shared" si="17"/>
        <v>0.26860270349795345</v>
      </c>
      <c r="D177" s="1">
        <f t="shared" si="20"/>
        <v>1.0365698648251023</v>
      </c>
      <c r="E177" s="1">
        <f t="shared" si="21"/>
        <v>1.0865698648251025</v>
      </c>
      <c r="F177" s="7">
        <f t="shared" si="22"/>
        <v>1.0731397296502048</v>
      </c>
      <c r="G177" s="1">
        <f t="shared" si="23"/>
        <v>0.7405505915364025</v>
      </c>
    </row>
    <row r="178" spans="1:7" ht="12.75">
      <c r="A178">
        <f t="shared" si="18"/>
        <v>117</v>
      </c>
      <c r="B178" s="7">
        <f t="shared" si="19"/>
        <v>0.7405505915364025</v>
      </c>
      <c r="C178" s="1">
        <f t="shared" si="17"/>
        <v>0.25944940846359754</v>
      </c>
      <c r="D178" s="1">
        <f t="shared" si="20"/>
        <v>1.0370275295768203</v>
      </c>
      <c r="E178" s="1">
        <f t="shared" si="21"/>
        <v>1.0870275295768201</v>
      </c>
      <c r="F178" s="7">
        <f t="shared" si="22"/>
        <v>1.0740550591536404</v>
      </c>
      <c r="G178" s="1">
        <f t="shared" si="23"/>
        <v>0.7494949846228652</v>
      </c>
    </row>
    <row r="179" spans="1:7" ht="12.75">
      <c r="A179">
        <f t="shared" si="18"/>
        <v>118</v>
      </c>
      <c r="B179" s="7">
        <f t="shared" si="19"/>
        <v>0.7494949846228652</v>
      </c>
      <c r="C179" s="1">
        <f t="shared" si="17"/>
        <v>0.25050501537713477</v>
      </c>
      <c r="D179" s="1">
        <f t="shared" si="20"/>
        <v>1.0374747492311434</v>
      </c>
      <c r="E179" s="1">
        <f t="shared" si="21"/>
        <v>1.0874747492311434</v>
      </c>
      <c r="F179" s="7">
        <f t="shared" si="22"/>
        <v>1.0749494984622867</v>
      </c>
      <c r="G179" s="1">
        <f t="shared" si="23"/>
        <v>0.7582280578005641</v>
      </c>
    </row>
    <row r="180" spans="1:7" ht="12.75">
      <c r="A180">
        <f t="shared" si="18"/>
        <v>119</v>
      </c>
      <c r="B180" s="7">
        <f t="shared" si="19"/>
        <v>0.7582280578005641</v>
      </c>
      <c r="C180" s="1">
        <f t="shared" si="17"/>
        <v>0.24177194219943587</v>
      </c>
      <c r="D180" s="1">
        <f t="shared" si="20"/>
        <v>1.0379114028900283</v>
      </c>
      <c r="E180" s="1">
        <f t="shared" si="21"/>
        <v>1.0879114028900283</v>
      </c>
      <c r="F180" s="7">
        <f t="shared" si="22"/>
        <v>1.0758228057800565</v>
      </c>
      <c r="G180" s="1">
        <f t="shared" si="23"/>
        <v>0.7667479678256927</v>
      </c>
    </row>
    <row r="181" spans="1:7" ht="12.75">
      <c r="A181">
        <f t="shared" si="18"/>
        <v>120</v>
      </c>
      <c r="B181" s="7">
        <f t="shared" si="19"/>
        <v>0.7667479678256927</v>
      </c>
      <c r="C181" s="1">
        <f t="shared" si="17"/>
        <v>0.23325203217430734</v>
      </c>
      <c r="D181" s="1">
        <f t="shared" si="20"/>
        <v>1.0383373983912847</v>
      </c>
      <c r="E181" s="1">
        <f t="shared" si="21"/>
        <v>1.0883373983912847</v>
      </c>
      <c r="F181" s="7">
        <f t="shared" si="22"/>
        <v>1.0766747967825694</v>
      </c>
      <c r="G181" s="1">
        <f t="shared" si="23"/>
        <v>0.7750534246913734</v>
      </c>
    </row>
    <row r="182" spans="1:7" ht="12.75">
      <c r="A182">
        <f t="shared" si="18"/>
        <v>121</v>
      </c>
      <c r="B182" s="7">
        <f t="shared" si="19"/>
        <v>0.7750534246913734</v>
      </c>
      <c r="C182" s="1">
        <f t="shared" si="17"/>
        <v>0.2249465753086266</v>
      </c>
      <c r="D182" s="1">
        <f t="shared" si="20"/>
        <v>1.0387526712345687</v>
      </c>
      <c r="E182" s="1">
        <f t="shared" si="21"/>
        <v>1.0887526712345688</v>
      </c>
      <c r="F182" s="7">
        <f t="shared" si="22"/>
        <v>1.0775053424691374</v>
      </c>
      <c r="G182" s="1">
        <f t="shared" si="23"/>
        <v>0.7831436682703996</v>
      </c>
    </row>
    <row r="183" spans="1:7" ht="12.75">
      <c r="A183">
        <f t="shared" si="18"/>
        <v>122</v>
      </c>
      <c r="B183" s="7">
        <f t="shared" si="19"/>
        <v>0.7831436682703996</v>
      </c>
      <c r="C183" s="1">
        <f t="shared" si="17"/>
        <v>0.2168563317296004</v>
      </c>
      <c r="D183" s="1">
        <f t="shared" si="20"/>
        <v>1.03915718341352</v>
      </c>
      <c r="E183" s="1">
        <f t="shared" si="21"/>
        <v>1.08915718341352</v>
      </c>
      <c r="F183" s="7">
        <f t="shared" si="22"/>
        <v>1.07831436682704</v>
      </c>
      <c r="G183" s="1">
        <f t="shared" si="23"/>
        <v>0.7910184433982739</v>
      </c>
    </row>
    <row r="184" spans="1:7" ht="12.75">
      <c r="A184">
        <f t="shared" si="18"/>
        <v>123</v>
      </c>
      <c r="B184" s="7">
        <f t="shared" si="19"/>
        <v>0.7910184433982739</v>
      </c>
      <c r="C184" s="1">
        <f t="shared" si="17"/>
        <v>0.20898155660172613</v>
      </c>
      <c r="D184" s="1">
        <f t="shared" si="20"/>
        <v>1.0395509221699137</v>
      </c>
      <c r="E184" s="1">
        <f t="shared" si="21"/>
        <v>1.0895509221699138</v>
      </c>
      <c r="F184" s="7">
        <f t="shared" si="22"/>
        <v>1.0791018443398275</v>
      </c>
      <c r="G184" s="1">
        <f t="shared" si="23"/>
        <v>0.7986779737043859</v>
      </c>
    </row>
    <row r="185" spans="1:7" ht="12.75">
      <c r="A185">
        <f t="shared" si="18"/>
        <v>124</v>
      </c>
      <c r="B185" s="7">
        <f t="shared" si="19"/>
        <v>0.7986779737043859</v>
      </c>
      <c r="C185" s="1">
        <f t="shared" si="17"/>
        <v>0.20132202629561413</v>
      </c>
      <c r="D185" s="1">
        <f t="shared" si="20"/>
        <v>1.0399338986852193</v>
      </c>
      <c r="E185" s="1">
        <f t="shared" si="21"/>
        <v>1.0899338986852194</v>
      </c>
      <c r="F185" s="7">
        <f t="shared" si="22"/>
        <v>1.0798677973704387</v>
      </c>
      <c r="G185" s="1">
        <f t="shared" si="23"/>
        <v>0.8061229344864085</v>
      </c>
    </row>
    <row r="186" spans="1:7" ht="12.75">
      <c r="A186">
        <f t="shared" si="18"/>
        <v>125</v>
      </c>
      <c r="B186" s="7">
        <f t="shared" si="19"/>
        <v>0.8061229344864085</v>
      </c>
      <c r="C186" s="1">
        <f t="shared" si="17"/>
        <v>0.19387706551359152</v>
      </c>
      <c r="D186" s="1">
        <f t="shared" si="20"/>
        <v>1.0403061467243204</v>
      </c>
      <c r="E186" s="1">
        <f t="shared" si="21"/>
        <v>1.0903061467243205</v>
      </c>
      <c r="F186" s="7">
        <f t="shared" si="22"/>
        <v>1.0806122934486408</v>
      </c>
      <c r="G186" s="1">
        <f t="shared" si="23"/>
        <v>0.8133544249075777</v>
      </c>
    </row>
    <row r="187" spans="1:7" ht="12.75">
      <c r="A187">
        <f t="shared" si="18"/>
        <v>126</v>
      </c>
      <c r="B187" s="7">
        <f t="shared" si="19"/>
        <v>0.8133544249075777</v>
      </c>
      <c r="C187" s="1">
        <f t="shared" si="17"/>
        <v>0.1866455750924223</v>
      </c>
      <c r="D187" s="1">
        <f t="shared" si="20"/>
        <v>1.040667721245379</v>
      </c>
      <c r="E187" s="1">
        <f t="shared" si="21"/>
        <v>1.090667721245379</v>
      </c>
      <c r="F187" s="7">
        <f t="shared" si="22"/>
        <v>1.081335442490758</v>
      </c>
      <c r="G187" s="1">
        <f t="shared" si="23"/>
        <v>0.8203739397789835</v>
      </c>
    </row>
    <row r="188" spans="1:7" ht="12.75">
      <c r="A188">
        <f t="shared" si="18"/>
        <v>127</v>
      </c>
      <c r="B188" s="7">
        <f t="shared" si="19"/>
        <v>0.8203739397789835</v>
      </c>
      <c r="C188" s="1">
        <f t="shared" si="17"/>
        <v>0.17962606022101646</v>
      </c>
      <c r="D188" s="1">
        <f t="shared" si="20"/>
        <v>1.0410186969889492</v>
      </c>
      <c r="E188" s="1">
        <f t="shared" si="21"/>
        <v>1.0910186969889493</v>
      </c>
      <c r="F188" s="7">
        <f t="shared" si="22"/>
        <v>1.0820373939778984</v>
      </c>
      <c r="G188" s="1">
        <f t="shared" si="23"/>
        <v>0.8271833411698518</v>
      </c>
    </row>
    <row r="189" spans="1:7" ht="12.75">
      <c r="A189">
        <f t="shared" si="18"/>
        <v>128</v>
      </c>
      <c r="B189" s="7">
        <f aca="true" t="shared" si="24" ref="B189:B220">G188</f>
        <v>0.8271833411698518</v>
      </c>
      <c r="C189" s="1">
        <f t="shared" si="17"/>
        <v>0.17281665883014818</v>
      </c>
      <c r="D189" s="1">
        <f aca="true" t="shared" si="25" ref="D189:D220">B189*fit12+C189*fit22</f>
        <v>1.0413591670584927</v>
      </c>
      <c r="E189" s="1">
        <f aca="true" t="shared" si="26" ref="E189:E220">B189*fit11+C189*fit12</f>
        <v>1.0913591670584926</v>
      </c>
      <c r="F189" s="7">
        <f aca="true" t="shared" si="27" ref="F189:F220">B189*E189+C189*D189</f>
        <v>1.0827183341169853</v>
      </c>
      <c r="G189" s="1">
        <f aca="true" t="shared" si="28" ref="G189:G220">B189*(E189/F189)</f>
        <v>0.8337848300685096</v>
      </c>
    </row>
    <row r="190" spans="1:7" ht="12.75">
      <c r="A190">
        <f t="shared" si="18"/>
        <v>129</v>
      </c>
      <c r="B190" s="7">
        <f t="shared" si="24"/>
        <v>0.8337848300685096</v>
      </c>
      <c r="C190" s="1">
        <f aca="true" t="shared" si="29" ref="C190:C253">1-B190</f>
        <v>0.16621516993149044</v>
      </c>
      <c r="D190" s="1">
        <f t="shared" si="25"/>
        <v>1.0416892415034256</v>
      </c>
      <c r="E190" s="1">
        <f t="shared" si="26"/>
        <v>1.0916892415034256</v>
      </c>
      <c r="F190" s="7">
        <f t="shared" si="27"/>
        <v>1.0833784830068511</v>
      </c>
      <c r="G190" s="1">
        <f t="shared" si="28"/>
        <v>0.840180918295751</v>
      </c>
    </row>
    <row r="191" spans="1:7" ht="12.75">
      <c r="A191">
        <f aca="true" t="shared" si="30" ref="A191:A254">A190+1</f>
        <v>130</v>
      </c>
      <c r="B191" s="7">
        <f t="shared" si="24"/>
        <v>0.840180918295751</v>
      </c>
      <c r="C191" s="1">
        <f t="shared" si="29"/>
        <v>0.15981908170424897</v>
      </c>
      <c r="D191" s="1">
        <f t="shared" si="25"/>
        <v>1.0420090459147877</v>
      </c>
      <c r="E191" s="1">
        <f t="shared" si="26"/>
        <v>1.0920090459147875</v>
      </c>
      <c r="F191" s="7">
        <f t="shared" si="27"/>
        <v>1.084018091829575</v>
      </c>
      <c r="G191" s="1">
        <f t="shared" si="28"/>
        <v>0.8463744008510483</v>
      </c>
    </row>
    <row r="192" spans="1:7" ht="12.75">
      <c r="A192">
        <f t="shared" si="30"/>
        <v>131</v>
      </c>
      <c r="B192" s="7">
        <f t="shared" si="24"/>
        <v>0.8463744008510483</v>
      </c>
      <c r="C192" s="1">
        <f t="shared" si="29"/>
        <v>0.15362559914895169</v>
      </c>
      <c r="D192" s="1">
        <f t="shared" si="25"/>
        <v>1.0423187200425525</v>
      </c>
      <c r="E192" s="1">
        <f t="shared" si="26"/>
        <v>1.0923187200425524</v>
      </c>
      <c r="F192" s="7">
        <f t="shared" si="27"/>
        <v>1.0846374400851049</v>
      </c>
      <c r="G192" s="1">
        <f t="shared" si="28"/>
        <v>0.8523683288508449</v>
      </c>
    </row>
    <row r="193" spans="1:7" ht="12.75">
      <c r="A193">
        <f t="shared" si="30"/>
        <v>132</v>
      </c>
      <c r="B193" s="7">
        <f t="shared" si="24"/>
        <v>0.8523683288508449</v>
      </c>
      <c r="C193" s="1">
        <f t="shared" si="29"/>
        <v>0.1476316711491551</v>
      </c>
      <c r="D193" s="1">
        <f t="shared" si="25"/>
        <v>1.0426184164425423</v>
      </c>
      <c r="E193" s="1">
        <f t="shared" si="26"/>
        <v>1.0926184164425423</v>
      </c>
      <c r="F193" s="7">
        <f t="shared" si="27"/>
        <v>1.0852368328850845</v>
      </c>
      <c r="G193" s="1">
        <f t="shared" si="28"/>
        <v>0.8581659831973311</v>
      </c>
    </row>
    <row r="194" spans="1:7" ht="12.75">
      <c r="A194">
        <f t="shared" si="30"/>
        <v>133</v>
      </c>
      <c r="B194" s="7">
        <f t="shared" si="24"/>
        <v>0.8581659831973311</v>
      </c>
      <c r="C194" s="1">
        <f t="shared" si="29"/>
        <v>0.14183401680266894</v>
      </c>
      <c r="D194" s="1">
        <f t="shared" si="25"/>
        <v>1.0429082991598666</v>
      </c>
      <c r="E194" s="1">
        <f t="shared" si="26"/>
        <v>1.0929082991598666</v>
      </c>
      <c r="F194" s="7">
        <f t="shared" si="27"/>
        <v>1.0858165983197332</v>
      </c>
      <c r="G194" s="1">
        <f t="shared" si="28"/>
        <v>0.8637708490958927</v>
      </c>
    </row>
    <row r="195" spans="1:7" ht="12.75">
      <c r="A195">
        <f t="shared" si="30"/>
        <v>134</v>
      </c>
      <c r="B195" s="7">
        <f t="shared" si="24"/>
        <v>0.8637708490958927</v>
      </c>
      <c r="C195" s="1">
        <f t="shared" si="29"/>
        <v>0.13622915090410725</v>
      </c>
      <c r="D195" s="1">
        <f t="shared" si="25"/>
        <v>1.0431885424547946</v>
      </c>
      <c r="E195" s="1">
        <f t="shared" si="26"/>
        <v>1.0931885424547947</v>
      </c>
      <c r="F195" s="7">
        <f t="shared" si="27"/>
        <v>1.0863770849095893</v>
      </c>
      <c r="G195" s="1">
        <f t="shared" si="28"/>
        <v>0.8691865915200734</v>
      </c>
    </row>
    <row r="196" spans="1:7" ht="12.75">
      <c r="A196">
        <f t="shared" si="30"/>
        <v>135</v>
      </c>
      <c r="B196" s="7">
        <f t="shared" si="24"/>
        <v>0.8691865915200734</v>
      </c>
      <c r="C196" s="1">
        <f t="shared" si="29"/>
        <v>0.13081340847992662</v>
      </c>
      <c r="D196" s="1">
        <f t="shared" si="25"/>
        <v>1.0434593295760037</v>
      </c>
      <c r="E196" s="1">
        <f t="shared" si="26"/>
        <v>1.0934593295760038</v>
      </c>
      <c r="F196" s="7">
        <f t="shared" si="27"/>
        <v>1.0869186591520075</v>
      </c>
      <c r="G196" s="1">
        <f t="shared" si="28"/>
        <v>0.8744170317045531</v>
      </c>
    </row>
    <row r="197" spans="1:7" ht="12.75">
      <c r="A197">
        <f t="shared" si="30"/>
        <v>136</v>
      </c>
      <c r="B197" s="7">
        <f t="shared" si="24"/>
        <v>0.8744170317045531</v>
      </c>
      <c r="C197" s="1">
        <f t="shared" si="29"/>
        <v>0.1255829682954469</v>
      </c>
      <c r="D197" s="1">
        <f t="shared" si="25"/>
        <v>1.0437208515852276</v>
      </c>
      <c r="E197" s="1">
        <f t="shared" si="26"/>
        <v>1.0937208515852277</v>
      </c>
      <c r="F197" s="7">
        <f t="shared" si="27"/>
        <v>1.0874417031704553</v>
      </c>
      <c r="G197" s="1">
        <f t="shared" si="28"/>
        <v>0.8794661247294662</v>
      </c>
    </row>
    <row r="198" spans="1:7" ht="12.75">
      <c r="A198">
        <f t="shared" si="30"/>
        <v>137</v>
      </c>
      <c r="B198" s="7">
        <f t="shared" si="24"/>
        <v>0.8794661247294662</v>
      </c>
      <c r="C198" s="1">
        <f t="shared" si="29"/>
        <v>0.12053387527053383</v>
      </c>
      <c r="D198" s="1">
        <f t="shared" si="25"/>
        <v>1.0439733062364733</v>
      </c>
      <c r="E198" s="1">
        <f t="shared" si="26"/>
        <v>1.0939733062364734</v>
      </c>
      <c r="F198" s="7">
        <f t="shared" si="27"/>
        <v>1.0879466124729467</v>
      </c>
      <c r="G198" s="1">
        <f t="shared" si="28"/>
        <v>0.8843379382434514</v>
      </c>
    </row>
    <row r="199" spans="1:7" ht="12.75">
      <c r="A199">
        <f t="shared" si="30"/>
        <v>138</v>
      </c>
      <c r="B199" s="7">
        <f t="shared" si="24"/>
        <v>0.8843379382434514</v>
      </c>
      <c r="C199" s="1">
        <f t="shared" si="29"/>
        <v>0.11566206175654858</v>
      </c>
      <c r="D199" s="1">
        <f t="shared" si="25"/>
        <v>1.0442168969121726</v>
      </c>
      <c r="E199" s="1">
        <f t="shared" si="26"/>
        <v>1.0942168969121726</v>
      </c>
      <c r="F199" s="7">
        <f t="shared" si="27"/>
        <v>1.0884337938243451</v>
      </c>
      <c r="G199" s="1">
        <f t="shared" si="28"/>
        <v>0.8890366323582025</v>
      </c>
    </row>
    <row r="200" spans="1:7" ht="12.75">
      <c r="A200">
        <f t="shared" si="30"/>
        <v>139</v>
      </c>
      <c r="B200" s="7">
        <f t="shared" si="24"/>
        <v>0.8890366323582025</v>
      </c>
      <c r="C200" s="1">
        <f t="shared" si="29"/>
        <v>0.11096336764179748</v>
      </c>
      <c r="D200" s="1">
        <f t="shared" si="25"/>
        <v>1.04445183161791</v>
      </c>
      <c r="E200" s="1">
        <f t="shared" si="26"/>
        <v>1.0944518316179102</v>
      </c>
      <c r="F200" s="7">
        <f t="shared" si="27"/>
        <v>1.0889036632358202</v>
      </c>
      <c r="G200" s="1">
        <f t="shared" si="28"/>
        <v>0.8935664407340067</v>
      </c>
    </row>
    <row r="201" spans="1:7" ht="12.75">
      <c r="A201">
        <f t="shared" si="30"/>
        <v>140</v>
      </c>
      <c r="B201" s="7">
        <f t="shared" si="24"/>
        <v>0.8935664407340067</v>
      </c>
      <c r="C201" s="1">
        <f t="shared" si="29"/>
        <v>0.1064335592659933</v>
      </c>
      <c r="D201" s="1">
        <f t="shared" si="25"/>
        <v>1.0446783220367004</v>
      </c>
      <c r="E201" s="1">
        <f t="shared" si="26"/>
        <v>1.0946783220367005</v>
      </c>
      <c r="F201" s="7">
        <f t="shared" si="27"/>
        <v>1.0893566440734008</v>
      </c>
      <c r="G201" s="1">
        <f t="shared" si="28"/>
        <v>0.8979316528638165</v>
      </c>
    </row>
    <row r="202" spans="1:7" ht="12.75">
      <c r="A202">
        <f t="shared" si="30"/>
        <v>141</v>
      </c>
      <c r="B202" s="7">
        <f t="shared" si="24"/>
        <v>0.8979316528638165</v>
      </c>
      <c r="C202" s="1">
        <f t="shared" si="29"/>
        <v>0.10206834713618351</v>
      </c>
      <c r="D202" s="1">
        <f t="shared" si="25"/>
        <v>1.0448965826431909</v>
      </c>
      <c r="E202" s="1">
        <f t="shared" si="26"/>
        <v>1.094896582643191</v>
      </c>
      <c r="F202" s="7">
        <f t="shared" si="27"/>
        <v>1.0897931652863817</v>
      </c>
      <c r="G202" s="1">
        <f t="shared" si="28"/>
        <v>0.9021365975527926</v>
      </c>
    </row>
    <row r="203" spans="1:7" ht="12.75">
      <c r="A203">
        <f t="shared" si="30"/>
        <v>142</v>
      </c>
      <c r="B203" s="7">
        <f t="shared" si="24"/>
        <v>0.9021365975527926</v>
      </c>
      <c r="C203" s="1">
        <f t="shared" si="29"/>
        <v>0.09786340244720737</v>
      </c>
      <c r="D203" s="1">
        <f t="shared" si="25"/>
        <v>1.0451068298776396</v>
      </c>
      <c r="E203" s="1">
        <f t="shared" si="26"/>
        <v>1.0951068298776399</v>
      </c>
      <c r="F203" s="7">
        <f t="shared" si="27"/>
        <v>1.0902136597552794</v>
      </c>
      <c r="G203" s="1">
        <f t="shared" si="28"/>
        <v>0.9061856275809286</v>
      </c>
    </row>
    <row r="204" spans="1:7" ht="12.75">
      <c r="A204">
        <f t="shared" si="30"/>
        <v>143</v>
      </c>
      <c r="B204" s="7">
        <f t="shared" si="24"/>
        <v>0.9061856275809286</v>
      </c>
      <c r="C204" s="1">
        <f t="shared" si="29"/>
        <v>0.09381437241907142</v>
      </c>
      <c r="D204" s="1">
        <f t="shared" si="25"/>
        <v>1.0453092813790463</v>
      </c>
      <c r="E204" s="1">
        <f t="shared" si="26"/>
        <v>1.0953092813790466</v>
      </c>
      <c r="F204" s="7">
        <f t="shared" si="27"/>
        <v>1.090618562758093</v>
      </c>
      <c r="G204" s="1">
        <f t="shared" si="28"/>
        <v>0.9100831055282914</v>
      </c>
    </row>
    <row r="205" spans="1:7" ht="12.75">
      <c r="A205">
        <f t="shared" si="30"/>
        <v>144</v>
      </c>
      <c r="B205" s="7">
        <f t="shared" si="24"/>
        <v>0.9100831055282914</v>
      </c>
      <c r="C205" s="1">
        <f t="shared" si="29"/>
        <v>0.08991689447170859</v>
      </c>
      <c r="D205" s="1">
        <f t="shared" si="25"/>
        <v>1.0455041552764146</v>
      </c>
      <c r="E205" s="1">
        <f t="shared" si="26"/>
        <v>1.0955041552764146</v>
      </c>
      <c r="F205" s="7">
        <f t="shared" si="27"/>
        <v>1.0910083105528292</v>
      </c>
      <c r="G205" s="1">
        <f t="shared" si="28"/>
        <v>0.9138333907355053</v>
      </c>
    </row>
    <row r="206" spans="1:7" ht="12.75">
      <c r="A206">
        <f t="shared" si="30"/>
        <v>145</v>
      </c>
      <c r="B206" s="7">
        <f t="shared" si="24"/>
        <v>0.9138333907355053</v>
      </c>
      <c r="C206" s="1">
        <f t="shared" si="29"/>
        <v>0.08616660926449471</v>
      </c>
      <c r="D206" s="1">
        <f t="shared" si="25"/>
        <v>1.0456916695367753</v>
      </c>
      <c r="E206" s="1">
        <f t="shared" si="26"/>
        <v>1.0956916695367753</v>
      </c>
      <c r="F206" s="7">
        <f t="shared" si="27"/>
        <v>1.0913833390735506</v>
      </c>
      <c r="G206" s="1">
        <f t="shared" si="28"/>
        <v>0.9174408273663044</v>
      </c>
    </row>
    <row r="207" spans="1:7" ht="12.75">
      <c r="A207">
        <f t="shared" si="30"/>
        <v>146</v>
      </c>
      <c r="B207" s="7">
        <f t="shared" si="24"/>
        <v>0.9174408273663044</v>
      </c>
      <c r="C207" s="1">
        <f t="shared" si="29"/>
        <v>0.08255917263369561</v>
      </c>
      <c r="D207" s="1">
        <f t="shared" si="25"/>
        <v>1.0458720413683151</v>
      </c>
      <c r="E207" s="1">
        <f t="shared" si="26"/>
        <v>1.0958720413683152</v>
      </c>
      <c r="F207" s="7">
        <f t="shared" si="27"/>
        <v>1.0917440827366303</v>
      </c>
      <c r="G207" s="1">
        <f t="shared" si="28"/>
        <v>0.9209097335342168</v>
      </c>
    </row>
    <row r="208" spans="1:7" ht="12.75">
      <c r="A208">
        <f t="shared" si="30"/>
        <v>147</v>
      </c>
      <c r="B208" s="7">
        <f t="shared" si="24"/>
        <v>0.9209097335342168</v>
      </c>
      <c r="C208" s="1">
        <f t="shared" si="29"/>
        <v>0.07909026646578321</v>
      </c>
      <c r="D208" s="1">
        <f t="shared" si="25"/>
        <v>1.0460454866767108</v>
      </c>
      <c r="E208" s="1">
        <f t="shared" si="26"/>
        <v>1.0960454866767109</v>
      </c>
      <c r="F208" s="7">
        <f t="shared" si="27"/>
        <v>1.0920909733534216</v>
      </c>
      <c r="G208" s="1">
        <f t="shared" si="28"/>
        <v>0.9242443914516112</v>
      </c>
    </row>
    <row r="209" spans="1:7" ht="12.75">
      <c r="A209">
        <f t="shared" si="30"/>
        <v>148</v>
      </c>
      <c r="B209" s="7">
        <f t="shared" si="24"/>
        <v>0.9242443914516112</v>
      </c>
      <c r="C209" s="1">
        <f t="shared" si="29"/>
        <v>0.07575560854838881</v>
      </c>
      <c r="D209" s="1">
        <f t="shared" si="25"/>
        <v>1.0462122195725807</v>
      </c>
      <c r="E209" s="1">
        <f t="shared" si="26"/>
        <v>1.0962122195725805</v>
      </c>
      <c r="F209" s="7">
        <f t="shared" si="27"/>
        <v>1.092424439145161</v>
      </c>
      <c r="G209" s="1">
        <f t="shared" si="28"/>
        <v>0.9274490385563869</v>
      </c>
    </row>
    <row r="210" spans="1:7" ht="12.75">
      <c r="A210">
        <f t="shared" si="30"/>
        <v>149</v>
      </c>
      <c r="B210" s="7">
        <f t="shared" si="24"/>
        <v>0.9274490385563869</v>
      </c>
      <c r="C210" s="1">
        <f t="shared" si="29"/>
        <v>0.07255096144361306</v>
      </c>
      <c r="D210" s="1">
        <f t="shared" si="25"/>
        <v>1.0463724519278195</v>
      </c>
      <c r="E210" s="1">
        <f t="shared" si="26"/>
        <v>1.0963724519278193</v>
      </c>
      <c r="F210" s="7">
        <f t="shared" si="27"/>
        <v>1.0927449038556385</v>
      </c>
      <c r="G210" s="1">
        <f t="shared" si="28"/>
        <v>0.9305278595694068</v>
      </c>
    </row>
    <row r="211" spans="1:7" ht="12.75">
      <c r="A211">
        <f t="shared" si="30"/>
        <v>150</v>
      </c>
      <c r="B211" s="7">
        <f t="shared" si="24"/>
        <v>0.9305278595694068</v>
      </c>
      <c r="C211" s="1">
        <f t="shared" si="29"/>
        <v>0.06947214043059324</v>
      </c>
      <c r="D211" s="1">
        <f t="shared" si="25"/>
        <v>1.0465263929784703</v>
      </c>
      <c r="E211" s="1">
        <f t="shared" si="26"/>
        <v>1.0965263929784703</v>
      </c>
      <c r="F211" s="7">
        <f t="shared" si="27"/>
        <v>1.0930527859569406</v>
      </c>
      <c r="G211" s="1">
        <f t="shared" si="28"/>
        <v>0.9334849794342992</v>
      </c>
    </row>
    <row r="212" spans="1:7" ht="12.75">
      <c r="A212">
        <f t="shared" si="30"/>
        <v>151</v>
      </c>
      <c r="B212" s="7">
        <f t="shared" si="24"/>
        <v>0.9334849794342992</v>
      </c>
      <c r="C212" s="1">
        <f t="shared" si="29"/>
        <v>0.0665150205657008</v>
      </c>
      <c r="D212" s="1">
        <f t="shared" si="25"/>
        <v>1.0466742489717151</v>
      </c>
      <c r="E212" s="1">
        <f t="shared" si="26"/>
        <v>1.0966742489717152</v>
      </c>
      <c r="F212" s="7">
        <f t="shared" si="27"/>
        <v>1.09334849794343</v>
      </c>
      <c r="G212" s="1">
        <f t="shared" si="28"/>
        <v>0.9363244570904007</v>
      </c>
    </row>
    <row r="213" spans="1:7" ht="12.75">
      <c r="A213">
        <f t="shared" si="30"/>
        <v>152</v>
      </c>
      <c r="B213" s="7">
        <f t="shared" si="24"/>
        <v>0.9363244570904007</v>
      </c>
      <c r="C213" s="1">
        <f t="shared" si="29"/>
        <v>0.06367554290959931</v>
      </c>
      <c r="D213" s="1">
        <f t="shared" si="25"/>
        <v>1.04681622285452</v>
      </c>
      <c r="E213" s="1">
        <f t="shared" si="26"/>
        <v>1.0968162228545202</v>
      </c>
      <c r="F213" s="7">
        <f t="shared" si="27"/>
        <v>1.0936324457090403</v>
      </c>
      <c r="G213" s="1">
        <f t="shared" si="28"/>
        <v>0.9390502800292999</v>
      </c>
    </row>
    <row r="214" spans="1:7" ht="12.75">
      <c r="A214">
        <f t="shared" si="30"/>
        <v>153</v>
      </c>
      <c r="B214" s="7">
        <f t="shared" si="24"/>
        <v>0.9390502800292999</v>
      </c>
      <c r="C214" s="1">
        <f t="shared" si="29"/>
        <v>0.06094971997070009</v>
      </c>
      <c r="D214" s="1">
        <f t="shared" si="25"/>
        <v>1.046952514001465</v>
      </c>
      <c r="E214" s="1">
        <f t="shared" si="26"/>
        <v>1.096952514001465</v>
      </c>
      <c r="F214" s="7">
        <f t="shared" si="27"/>
        <v>1.09390502800293</v>
      </c>
      <c r="G214" s="1">
        <f t="shared" si="28"/>
        <v>0.9416663595856157</v>
      </c>
    </row>
    <row r="215" spans="1:7" ht="12.75">
      <c r="A215">
        <f t="shared" si="30"/>
        <v>154</v>
      </c>
      <c r="B215" s="7">
        <f t="shared" si="24"/>
        <v>0.9416663595856157</v>
      </c>
      <c r="C215" s="1">
        <f t="shared" si="29"/>
        <v>0.05833364041438427</v>
      </c>
      <c r="D215" s="1">
        <f t="shared" si="25"/>
        <v>1.047083317979281</v>
      </c>
      <c r="E215" s="1">
        <f t="shared" si="26"/>
        <v>1.097083317979281</v>
      </c>
      <c r="F215" s="7">
        <f t="shared" si="27"/>
        <v>1.0941666359585618</v>
      </c>
      <c r="G215" s="1">
        <f t="shared" si="28"/>
        <v>0.9441765269132032</v>
      </c>
    </row>
    <row r="216" spans="1:7" ht="12.75">
      <c r="A216">
        <f t="shared" si="30"/>
        <v>155</v>
      </c>
      <c r="B216" s="7">
        <f t="shared" si="24"/>
        <v>0.9441765269132032</v>
      </c>
      <c r="C216" s="1">
        <f t="shared" si="29"/>
        <v>0.055823473086796804</v>
      </c>
      <c r="D216" s="1">
        <f t="shared" si="25"/>
        <v>1.0472088263456603</v>
      </c>
      <c r="E216" s="1">
        <f t="shared" si="26"/>
        <v>1.09720882634566</v>
      </c>
      <c r="F216" s="7">
        <f t="shared" si="27"/>
        <v>1.0944176526913203</v>
      </c>
      <c r="G216" s="1">
        <f t="shared" si="28"/>
        <v>0.9465845295989105</v>
      </c>
    </row>
    <row r="217" spans="1:7" ht="12.75">
      <c r="A217">
        <f t="shared" si="30"/>
        <v>156</v>
      </c>
      <c r="B217" s="7">
        <f t="shared" si="24"/>
        <v>0.9465845295989105</v>
      </c>
      <c r="C217" s="1">
        <f t="shared" si="29"/>
        <v>0.053415470401089515</v>
      </c>
      <c r="D217" s="1">
        <f t="shared" si="25"/>
        <v>1.0473292264799454</v>
      </c>
      <c r="E217" s="1">
        <f t="shared" si="26"/>
        <v>1.0973292264799457</v>
      </c>
      <c r="F217" s="7">
        <f t="shared" si="27"/>
        <v>1.0946584529598913</v>
      </c>
      <c r="G217" s="1">
        <f t="shared" si="28"/>
        <v>0.9488940288672075</v>
      </c>
    </row>
    <row r="218" spans="1:7" ht="12.75">
      <c r="A218">
        <f t="shared" si="30"/>
        <v>157</v>
      </c>
      <c r="B218" s="7">
        <f t="shared" si="24"/>
        <v>0.9488940288672075</v>
      </c>
      <c r="C218" s="1">
        <f t="shared" si="29"/>
        <v>0.05110597113279247</v>
      </c>
      <c r="D218" s="1">
        <f t="shared" si="25"/>
        <v>1.0474447014433603</v>
      </c>
      <c r="E218" s="1">
        <f t="shared" si="26"/>
        <v>1.0974447014433604</v>
      </c>
      <c r="F218" s="7">
        <f t="shared" si="27"/>
        <v>1.0948894028867207</v>
      </c>
      <c r="G218" s="1">
        <f t="shared" si="28"/>
        <v>0.9511085973304474</v>
      </c>
    </row>
    <row r="219" spans="1:7" ht="12.75">
      <c r="A219">
        <f t="shared" si="30"/>
        <v>158</v>
      </c>
      <c r="B219" s="7">
        <f t="shared" si="24"/>
        <v>0.9511085973304474</v>
      </c>
      <c r="C219" s="1">
        <f t="shared" si="29"/>
        <v>0.04889140266955261</v>
      </c>
      <c r="D219" s="1">
        <f t="shared" si="25"/>
        <v>1.0475554298665224</v>
      </c>
      <c r="E219" s="1">
        <f t="shared" si="26"/>
        <v>1.0975554298665224</v>
      </c>
      <c r="F219" s="7">
        <f t="shared" si="27"/>
        <v>1.0951108597330448</v>
      </c>
      <c r="G219" s="1">
        <f t="shared" si="28"/>
        <v>0.9532317172411519</v>
      </c>
    </row>
    <row r="220" spans="1:7" ht="12.75">
      <c r="A220">
        <f t="shared" si="30"/>
        <v>159</v>
      </c>
      <c r="B220" s="7">
        <f t="shared" si="24"/>
        <v>0.9532317172411519</v>
      </c>
      <c r="C220" s="1">
        <f t="shared" si="29"/>
        <v>0.046768282758848145</v>
      </c>
      <c r="D220" s="1">
        <f t="shared" si="25"/>
        <v>1.0476615858620577</v>
      </c>
      <c r="E220" s="1">
        <f t="shared" si="26"/>
        <v>1.0976615858620578</v>
      </c>
      <c r="F220" s="7">
        <f t="shared" si="27"/>
        <v>1.0953231717241152</v>
      </c>
      <c r="G220" s="1">
        <f t="shared" si="28"/>
        <v>0.9552667792044839</v>
      </c>
    </row>
    <row r="221" spans="1:7" ht="12.75">
      <c r="A221">
        <f t="shared" si="30"/>
        <v>160</v>
      </c>
      <c r="B221" s="7">
        <f aca="true" t="shared" si="31" ref="B221:B252">G220</f>
        <v>0.9552667792044839</v>
      </c>
      <c r="C221" s="1">
        <f t="shared" si="29"/>
        <v>0.044733220795516115</v>
      </c>
      <c r="D221" s="1">
        <f aca="true" t="shared" si="32" ref="D221:D252">B221*fit12+C221*fit22</f>
        <v>1.047763338960224</v>
      </c>
      <c r="E221" s="1">
        <f aca="true" t="shared" si="33" ref="E221:E252">B221*fit11+C221*fit12</f>
        <v>1.0977633389602244</v>
      </c>
      <c r="F221" s="7">
        <f aca="true" t="shared" si="34" ref="F221:F252">B221*E221+C221*D221</f>
        <v>1.0955266779204484</v>
      </c>
      <c r="G221" s="1">
        <f aca="true" t="shared" si="35" ref="G221:G252">B221*(E221/F221)</f>
        <v>0.9572170813109508</v>
      </c>
    </row>
    <row r="222" spans="1:7" ht="12.75">
      <c r="A222">
        <f t="shared" si="30"/>
        <v>161</v>
      </c>
      <c r="B222" s="7">
        <f t="shared" si="31"/>
        <v>0.9572170813109508</v>
      </c>
      <c r="C222" s="1">
        <f t="shared" si="29"/>
        <v>0.042782918689049154</v>
      </c>
      <c r="D222" s="1">
        <f t="shared" si="32"/>
        <v>1.0478608540655476</v>
      </c>
      <c r="E222" s="1">
        <f t="shared" si="33"/>
        <v>1.0978608540655477</v>
      </c>
      <c r="F222" s="7">
        <f t="shared" si="34"/>
        <v>1.0957217081310953</v>
      </c>
      <c r="G222" s="1">
        <f t="shared" si="35"/>
        <v>0.9590858286513382</v>
      </c>
    </row>
    <row r="223" spans="1:7" ht="12.75">
      <c r="A223">
        <f t="shared" si="30"/>
        <v>162</v>
      </c>
      <c r="B223" s="7">
        <f t="shared" si="31"/>
        <v>0.9590858286513382</v>
      </c>
      <c r="C223" s="1">
        <f t="shared" si="29"/>
        <v>0.04091417134866182</v>
      </c>
      <c r="D223" s="1">
        <f t="shared" si="32"/>
        <v>1.047954291432567</v>
      </c>
      <c r="E223" s="1">
        <f t="shared" si="33"/>
        <v>1.0979542914325668</v>
      </c>
      <c r="F223" s="7">
        <f t="shared" si="34"/>
        <v>1.0959085828651338</v>
      </c>
      <c r="G223" s="1">
        <f t="shared" si="35"/>
        <v>0.9608761331778765</v>
      </c>
    </row>
    <row r="224" spans="1:7" ht="12.75">
      <c r="A224">
        <f t="shared" si="30"/>
        <v>163</v>
      </c>
      <c r="B224" s="7">
        <f t="shared" si="31"/>
        <v>0.9608761331778765</v>
      </c>
      <c r="C224" s="1">
        <f t="shared" si="29"/>
        <v>0.03912386682212354</v>
      </c>
      <c r="D224" s="1">
        <f t="shared" si="32"/>
        <v>1.0480438066588937</v>
      </c>
      <c r="E224" s="1">
        <f t="shared" si="33"/>
        <v>1.098043806658894</v>
      </c>
      <c r="F224" s="7">
        <f t="shared" si="34"/>
        <v>1.096087613317788</v>
      </c>
      <c r="G224" s="1">
        <f t="shared" si="35"/>
        <v>0.9625910138776599</v>
      </c>
    </row>
    <row r="225" spans="1:7" ht="12.75">
      <c r="A225">
        <f t="shared" si="30"/>
        <v>164</v>
      </c>
      <c r="B225" s="7">
        <f t="shared" si="31"/>
        <v>0.9625910138776599</v>
      </c>
      <c r="C225" s="1">
        <f t="shared" si="29"/>
        <v>0.037408986122340115</v>
      </c>
      <c r="D225" s="1">
        <f t="shared" si="32"/>
        <v>1.048129550693883</v>
      </c>
      <c r="E225" s="1">
        <f t="shared" si="33"/>
        <v>1.098129550693883</v>
      </c>
      <c r="F225" s="7">
        <f t="shared" si="34"/>
        <v>1.096259101387766</v>
      </c>
      <c r="G225" s="1">
        <f t="shared" si="35"/>
        <v>0.9642333972263616</v>
      </c>
    </row>
    <row r="226" spans="1:7" ht="12.75">
      <c r="A226">
        <f t="shared" si="30"/>
        <v>165</v>
      </c>
      <c r="B226" s="7">
        <f t="shared" si="31"/>
        <v>0.9642333972263616</v>
      </c>
      <c r="C226" s="1">
        <f t="shared" si="29"/>
        <v>0.03576660277363841</v>
      </c>
      <c r="D226" s="1">
        <f t="shared" si="32"/>
        <v>1.0482116698613182</v>
      </c>
      <c r="E226" s="1">
        <f t="shared" si="33"/>
        <v>1.0982116698613182</v>
      </c>
      <c r="F226" s="7">
        <f t="shared" si="34"/>
        <v>1.0964233397226362</v>
      </c>
      <c r="G226" s="1">
        <f t="shared" si="35"/>
        <v>0.965806117892286</v>
      </c>
    </row>
    <row r="227" spans="1:7" ht="12.75">
      <c r="A227">
        <f t="shared" si="30"/>
        <v>166</v>
      </c>
      <c r="B227" s="7">
        <f t="shared" si="31"/>
        <v>0.965806117892286</v>
      </c>
      <c r="C227" s="1">
        <f t="shared" si="29"/>
        <v>0.03419388210771401</v>
      </c>
      <c r="D227" s="1">
        <f t="shared" si="32"/>
        <v>1.0482903058946142</v>
      </c>
      <c r="E227" s="1">
        <f t="shared" si="33"/>
        <v>1.0982903058946143</v>
      </c>
      <c r="F227" s="7">
        <f t="shared" si="34"/>
        <v>1.0965806117892285</v>
      </c>
      <c r="G227" s="1">
        <f t="shared" si="35"/>
        <v>0.9673119196627656</v>
      </c>
    </row>
    <row r="228" spans="1:7" ht="12.75">
      <c r="A228">
        <f t="shared" si="30"/>
        <v>167</v>
      </c>
      <c r="B228" s="7">
        <f t="shared" si="31"/>
        <v>0.9673119196627656</v>
      </c>
      <c r="C228" s="1">
        <f t="shared" si="29"/>
        <v>0.03268808033723436</v>
      </c>
      <c r="D228" s="1">
        <f t="shared" si="32"/>
        <v>1.0483655959831384</v>
      </c>
      <c r="E228" s="1">
        <f t="shared" si="33"/>
        <v>1.0983655959831384</v>
      </c>
      <c r="F228" s="7">
        <f t="shared" si="34"/>
        <v>1.0967311919662766</v>
      </c>
      <c r="G228" s="1">
        <f t="shared" si="35"/>
        <v>0.9687534565668277</v>
      </c>
    </row>
    <row r="229" spans="1:7" ht="12.75">
      <c r="A229">
        <f t="shared" si="30"/>
        <v>168</v>
      </c>
      <c r="B229" s="7">
        <f t="shared" si="31"/>
        <v>0.9687534565668277</v>
      </c>
      <c r="C229" s="1">
        <f t="shared" si="29"/>
        <v>0.031246543433172347</v>
      </c>
      <c r="D229" s="1">
        <f t="shared" si="32"/>
        <v>1.0484376728283413</v>
      </c>
      <c r="E229" s="1">
        <f t="shared" si="33"/>
        <v>1.0984376728283416</v>
      </c>
      <c r="F229" s="7">
        <f t="shared" si="34"/>
        <v>1.0968753456566829</v>
      </c>
      <c r="G229" s="1">
        <f t="shared" si="35"/>
        <v>0.9701332941699115</v>
      </c>
    </row>
    <row r="230" spans="1:7" ht="12.75">
      <c r="A230">
        <f t="shared" si="30"/>
        <v>169</v>
      </c>
      <c r="B230" s="7">
        <f t="shared" si="31"/>
        <v>0.9701332941699115</v>
      </c>
      <c r="C230" s="1">
        <f t="shared" si="29"/>
        <v>0.029866705830088547</v>
      </c>
      <c r="D230" s="1">
        <f t="shared" si="32"/>
        <v>1.0485066647084955</v>
      </c>
      <c r="E230" s="1">
        <f t="shared" si="33"/>
        <v>1.0985066647084958</v>
      </c>
      <c r="F230" s="7">
        <f t="shared" si="34"/>
        <v>1.0970133294169913</v>
      </c>
      <c r="G230" s="1">
        <f t="shared" si="35"/>
        <v>0.9714539110182204</v>
      </c>
    </row>
    <row r="231" spans="1:7" ht="12.75">
      <c r="A231">
        <f t="shared" si="30"/>
        <v>170</v>
      </c>
      <c r="B231" s="7">
        <f t="shared" si="31"/>
        <v>0.9714539110182204</v>
      </c>
      <c r="C231" s="1">
        <f t="shared" si="29"/>
        <v>0.02854608898177957</v>
      </c>
      <c r="D231" s="1">
        <f t="shared" si="32"/>
        <v>1.0485726955509111</v>
      </c>
      <c r="E231" s="1">
        <f t="shared" si="33"/>
        <v>1.0985726955509112</v>
      </c>
      <c r="F231" s="7">
        <f t="shared" si="34"/>
        <v>1.0971453911018223</v>
      </c>
      <c r="G231" s="1">
        <f t="shared" si="35"/>
        <v>0.9727177002120013</v>
      </c>
    </row>
    <row r="232" spans="1:7" ht="12.75">
      <c r="A232">
        <f t="shared" si="30"/>
        <v>171</v>
      </c>
      <c r="B232" s="7">
        <f t="shared" si="31"/>
        <v>0.9727177002120013</v>
      </c>
      <c r="C232" s="1">
        <f t="shared" si="29"/>
        <v>0.027282299787998676</v>
      </c>
      <c r="D232" s="1">
        <f t="shared" si="32"/>
        <v>1.0486358850106001</v>
      </c>
      <c r="E232" s="1">
        <f t="shared" si="33"/>
        <v>1.0986358850106002</v>
      </c>
      <c r="F232" s="7">
        <f t="shared" si="34"/>
        <v>1.0972717700212002</v>
      </c>
      <c r="G232" s="1">
        <f t="shared" si="35"/>
        <v>0.9739269710887034</v>
      </c>
    </row>
    <row r="233" spans="1:7" ht="12.75">
      <c r="A233">
        <f t="shared" si="30"/>
        <v>172</v>
      </c>
      <c r="B233" s="7">
        <f t="shared" si="31"/>
        <v>0.9739269710887034</v>
      </c>
      <c r="C233" s="1">
        <f t="shared" si="29"/>
        <v>0.026073028911296592</v>
      </c>
      <c r="D233" s="1">
        <f t="shared" si="32"/>
        <v>1.0486963485544352</v>
      </c>
      <c r="E233" s="1">
        <f t="shared" si="33"/>
        <v>1.0986963485544352</v>
      </c>
      <c r="F233" s="7">
        <f t="shared" si="34"/>
        <v>1.0973926971088703</v>
      </c>
      <c r="G233" s="1">
        <f t="shared" si="35"/>
        <v>0.9750839509985199</v>
      </c>
    </row>
    <row r="234" spans="1:7" ht="12.75">
      <c r="A234">
        <f t="shared" si="30"/>
        <v>173</v>
      </c>
      <c r="B234" s="7">
        <f t="shared" si="31"/>
        <v>0.9750839509985199</v>
      </c>
      <c r="C234" s="1">
        <f t="shared" si="29"/>
        <v>0.024916049001480145</v>
      </c>
      <c r="D234" s="1">
        <f t="shared" si="32"/>
        <v>1.048754197549926</v>
      </c>
      <c r="E234" s="1">
        <f t="shared" si="33"/>
        <v>1.0987541975499262</v>
      </c>
      <c r="F234" s="7">
        <f t="shared" si="34"/>
        <v>1.0975083950998523</v>
      </c>
      <c r="G234" s="1">
        <f t="shared" si="35"/>
        <v>0.9761907871563164</v>
      </c>
    </row>
    <row r="235" spans="1:7" ht="12.75">
      <c r="A235">
        <f t="shared" si="30"/>
        <v>174</v>
      </c>
      <c r="B235" s="7">
        <f t="shared" si="31"/>
        <v>0.9761907871563164</v>
      </c>
      <c r="C235" s="1">
        <f t="shared" si="29"/>
        <v>0.023809212843683647</v>
      </c>
      <c r="D235" s="1">
        <f t="shared" si="32"/>
        <v>1.048809539357816</v>
      </c>
      <c r="E235" s="1">
        <f t="shared" si="33"/>
        <v>1.098809539357816</v>
      </c>
      <c r="F235" s="7">
        <f t="shared" si="34"/>
        <v>1.0976190787156317</v>
      </c>
      <c r="G235" s="1">
        <f t="shared" si="35"/>
        <v>0.9772495485553367</v>
      </c>
    </row>
    <row r="236" spans="1:7" ht="12.75">
      <c r="A236">
        <f t="shared" si="30"/>
        <v>175</v>
      </c>
      <c r="B236" s="7">
        <f t="shared" si="31"/>
        <v>0.9772495485553367</v>
      </c>
      <c r="C236" s="1">
        <f t="shared" si="29"/>
        <v>0.022750451444663256</v>
      </c>
      <c r="D236" s="1">
        <f t="shared" si="32"/>
        <v>1.0488624774277668</v>
      </c>
      <c r="E236" s="1">
        <f t="shared" si="33"/>
        <v>1.0988624774277669</v>
      </c>
      <c r="F236" s="7">
        <f t="shared" si="34"/>
        <v>1.0977249548555337</v>
      </c>
      <c r="G236" s="1">
        <f t="shared" si="35"/>
        <v>0.9782622279294088</v>
      </c>
    </row>
    <row r="237" spans="1:7" ht="12.75">
      <c r="A237">
        <f t="shared" si="30"/>
        <v>176</v>
      </c>
      <c r="B237" s="7">
        <f t="shared" si="31"/>
        <v>0.9782622279294088</v>
      </c>
      <c r="C237" s="1">
        <f t="shared" si="29"/>
        <v>0.021737772070591244</v>
      </c>
      <c r="D237" s="1">
        <f t="shared" si="32"/>
        <v>1.0489131113964705</v>
      </c>
      <c r="E237" s="1">
        <f t="shared" si="33"/>
        <v>1.0989131113964705</v>
      </c>
      <c r="F237" s="7">
        <f t="shared" si="34"/>
        <v>1.097826222792941</v>
      </c>
      <c r="G237" s="1">
        <f t="shared" si="35"/>
        <v>0.9792307437516077</v>
      </c>
    </row>
    <row r="238" spans="1:7" ht="12.75">
      <c r="A238">
        <f t="shared" si="30"/>
        <v>177</v>
      </c>
      <c r="B238" s="7">
        <f t="shared" si="31"/>
        <v>0.9792307437516077</v>
      </c>
      <c r="C238" s="1">
        <f t="shared" si="29"/>
        <v>0.02076925624839232</v>
      </c>
      <c r="D238" s="1">
        <f t="shared" si="32"/>
        <v>1.0489615371875805</v>
      </c>
      <c r="E238" s="1">
        <f t="shared" si="33"/>
        <v>1.0989615371875805</v>
      </c>
      <c r="F238" s="7">
        <f t="shared" si="34"/>
        <v>1.097923074375161</v>
      </c>
      <c r="G238" s="1">
        <f t="shared" si="35"/>
        <v>0.9801569422584956</v>
      </c>
    </row>
    <row r="239" spans="1:7" ht="12.75">
      <c r="A239">
        <f t="shared" si="30"/>
        <v>178</v>
      </c>
      <c r="B239" s="7">
        <f t="shared" si="31"/>
        <v>0.9801569422584956</v>
      </c>
      <c r="C239" s="1">
        <f t="shared" si="29"/>
        <v>0.01984305774150441</v>
      </c>
      <c r="D239" s="1">
        <f t="shared" si="32"/>
        <v>1.0490078471129247</v>
      </c>
      <c r="E239" s="1">
        <f t="shared" si="33"/>
        <v>1.0990078471129248</v>
      </c>
      <c r="F239" s="7">
        <f t="shared" si="34"/>
        <v>1.0980156942258497</v>
      </c>
      <c r="G239" s="1">
        <f t="shared" si="35"/>
        <v>0.9810425994901385</v>
      </c>
    </row>
    <row r="240" spans="1:7" ht="12.75">
      <c r="A240">
        <f t="shared" si="30"/>
        <v>179</v>
      </c>
      <c r="B240" s="7">
        <f t="shared" si="31"/>
        <v>0.9810425994901385</v>
      </c>
      <c r="C240" s="1">
        <f t="shared" si="29"/>
        <v>0.0189574005098615</v>
      </c>
      <c r="D240" s="1">
        <f t="shared" si="32"/>
        <v>1.0490521299745068</v>
      </c>
      <c r="E240" s="1">
        <f t="shared" si="33"/>
        <v>1.099052129974507</v>
      </c>
      <c r="F240" s="7">
        <f t="shared" si="34"/>
        <v>1.098104259949014</v>
      </c>
      <c r="G240" s="1">
        <f t="shared" si="35"/>
        <v>0.9818894233371124</v>
      </c>
    </row>
    <row r="241" spans="1:7" ht="12.75">
      <c r="A241">
        <f t="shared" si="30"/>
        <v>180</v>
      </c>
      <c r="B241" s="7">
        <f t="shared" si="31"/>
        <v>0.9818894233371124</v>
      </c>
      <c r="C241" s="1">
        <f t="shared" si="29"/>
        <v>0.018110576662887623</v>
      </c>
      <c r="D241" s="1">
        <f t="shared" si="32"/>
        <v>1.0490944711668555</v>
      </c>
      <c r="E241" s="1">
        <f t="shared" si="33"/>
        <v>1.0990944711668558</v>
      </c>
      <c r="F241" s="7">
        <f t="shared" si="34"/>
        <v>1.0981889423337114</v>
      </c>
      <c r="G241" s="1">
        <f t="shared" si="35"/>
        <v>0.9826990555866429</v>
      </c>
    </row>
    <row r="242" spans="1:7" ht="12.75">
      <c r="A242">
        <f t="shared" si="30"/>
        <v>181</v>
      </c>
      <c r="B242" s="7">
        <f t="shared" si="31"/>
        <v>0.9826990555866429</v>
      </c>
      <c r="C242" s="1">
        <f t="shared" si="29"/>
        <v>0.017300944413357056</v>
      </c>
      <c r="D242" s="1">
        <f t="shared" si="32"/>
        <v>1.0491349527793323</v>
      </c>
      <c r="E242" s="1">
        <f t="shared" si="33"/>
        <v>1.0991349527793322</v>
      </c>
      <c r="F242" s="7">
        <f t="shared" si="34"/>
        <v>1.0982699055586642</v>
      </c>
      <c r="G242" s="1">
        <f t="shared" si="35"/>
        <v>0.983473073960893</v>
      </c>
    </row>
    <row r="243" spans="1:7" ht="12.75">
      <c r="A243">
        <f t="shared" si="30"/>
        <v>182</v>
      </c>
      <c r="B243" s="7">
        <f t="shared" si="31"/>
        <v>0.983473073960893</v>
      </c>
      <c r="C243" s="1">
        <f t="shared" si="29"/>
        <v>0.016526926039106993</v>
      </c>
      <c r="D243" s="1">
        <f t="shared" si="32"/>
        <v>1.0491736536980447</v>
      </c>
      <c r="E243" s="1">
        <f t="shared" si="33"/>
        <v>1.0991736536980448</v>
      </c>
      <c r="F243" s="7">
        <f t="shared" si="34"/>
        <v>1.0983473073960894</v>
      </c>
      <c r="G243" s="1">
        <f t="shared" si="35"/>
        <v>0.984212994141211</v>
      </c>
    </row>
    <row r="244" spans="1:7" ht="12.75">
      <c r="A244">
        <f t="shared" si="30"/>
        <v>183</v>
      </c>
      <c r="B244" s="7">
        <f t="shared" si="31"/>
        <v>0.984212994141211</v>
      </c>
      <c r="C244" s="1">
        <f t="shared" si="29"/>
        <v>0.015787005858789005</v>
      </c>
      <c r="D244" s="1">
        <f t="shared" si="32"/>
        <v>1.0492106497070606</v>
      </c>
      <c r="E244" s="1">
        <f t="shared" si="33"/>
        <v>1.0992106497070606</v>
      </c>
      <c r="F244" s="7">
        <f t="shared" si="34"/>
        <v>1.0984212994141211</v>
      </c>
      <c r="G244" s="1">
        <f t="shared" si="35"/>
        <v>0.9849202717728943</v>
      </c>
    </row>
    <row r="245" spans="1:7" ht="12.75">
      <c r="A245">
        <f t="shared" si="30"/>
        <v>184</v>
      </c>
      <c r="B245" s="7">
        <f t="shared" si="31"/>
        <v>0.9849202717728943</v>
      </c>
      <c r="C245" s="1">
        <f t="shared" si="29"/>
        <v>0.015079728227105682</v>
      </c>
      <c r="D245" s="1">
        <f t="shared" si="32"/>
        <v>1.0492460135886446</v>
      </c>
      <c r="E245" s="1">
        <f t="shared" si="33"/>
        <v>1.0992460135886448</v>
      </c>
      <c r="F245" s="7">
        <f t="shared" si="34"/>
        <v>1.0984920271772896</v>
      </c>
      <c r="G245" s="1">
        <f t="shared" si="35"/>
        <v>0.9855963044456971</v>
      </c>
    </row>
    <row r="246" spans="1:7" ht="12.75">
      <c r="A246">
        <f t="shared" si="30"/>
        <v>185</v>
      </c>
      <c r="B246" s="7">
        <f t="shared" si="31"/>
        <v>0.9855963044456971</v>
      </c>
      <c r="C246" s="1">
        <f t="shared" si="29"/>
        <v>0.014403695554302876</v>
      </c>
      <c r="D246" s="1">
        <f t="shared" si="32"/>
        <v>1.049279815222285</v>
      </c>
      <c r="E246" s="1">
        <f t="shared" si="33"/>
        <v>1.099279815222285</v>
      </c>
      <c r="F246" s="7">
        <f t="shared" si="34"/>
        <v>1.0985596304445697</v>
      </c>
      <c r="G246" s="1">
        <f t="shared" si="35"/>
        <v>0.9862424336459362</v>
      </c>
    </row>
    <row r="247" spans="1:7" ht="12.75">
      <c r="A247">
        <f t="shared" si="30"/>
        <v>186</v>
      </c>
      <c r="B247" s="7">
        <f t="shared" si="31"/>
        <v>0.9862424336459362</v>
      </c>
      <c r="C247" s="1">
        <f t="shared" si="29"/>
        <v>0.013757566354063777</v>
      </c>
      <c r="D247" s="1">
        <f t="shared" si="32"/>
        <v>1.0493121216822967</v>
      </c>
      <c r="E247" s="1">
        <f t="shared" si="33"/>
        <v>1.099312121682297</v>
      </c>
      <c r="F247" s="7">
        <f t="shared" si="34"/>
        <v>1.0986242433645939</v>
      </c>
      <c r="G247" s="1">
        <f t="shared" si="35"/>
        <v>0.9868599466766209</v>
      </c>
    </row>
    <row r="248" spans="1:7" ht="12.75">
      <c r="A248">
        <f t="shared" si="30"/>
        <v>187</v>
      </c>
      <c r="B248" s="7">
        <f t="shared" si="31"/>
        <v>0.9868599466766209</v>
      </c>
      <c r="C248" s="1">
        <f t="shared" si="29"/>
        <v>0.013140053323379086</v>
      </c>
      <c r="D248" s="1">
        <f t="shared" si="32"/>
        <v>1.0493429973338313</v>
      </c>
      <c r="E248" s="1">
        <f t="shared" si="33"/>
        <v>1.0993429973338311</v>
      </c>
      <c r="F248" s="7">
        <f t="shared" si="34"/>
        <v>1.0986859946676621</v>
      </c>
      <c r="G248" s="1">
        <f t="shared" si="35"/>
        <v>0.9874500785425487</v>
      </c>
    </row>
    <row r="249" spans="1:7" ht="12.75">
      <c r="A249">
        <f t="shared" si="30"/>
        <v>188</v>
      </c>
      <c r="B249" s="7">
        <f t="shared" si="31"/>
        <v>0.9874500785425487</v>
      </c>
      <c r="C249" s="1">
        <f t="shared" si="29"/>
        <v>0.012549921457451263</v>
      </c>
      <c r="D249" s="1">
        <f t="shared" si="32"/>
        <v>1.0493725039271276</v>
      </c>
      <c r="E249" s="1">
        <f t="shared" si="33"/>
        <v>1.0993725039271276</v>
      </c>
      <c r="F249" s="7">
        <f t="shared" si="34"/>
        <v>1.098745007854255</v>
      </c>
      <c r="G249" s="1">
        <f t="shared" si="35"/>
        <v>0.9880140137977843</v>
      </c>
    </row>
    <row r="250" spans="1:7" ht="12.75">
      <c r="A250">
        <f t="shared" si="30"/>
        <v>189</v>
      </c>
      <c r="B250" s="7">
        <f t="shared" si="31"/>
        <v>0.9880140137977843</v>
      </c>
      <c r="C250" s="1">
        <f t="shared" si="29"/>
        <v>0.011985986202215693</v>
      </c>
      <c r="D250" s="1">
        <f t="shared" si="32"/>
        <v>1.049400700689889</v>
      </c>
      <c r="E250" s="1">
        <f t="shared" si="33"/>
        <v>1.0994007006898894</v>
      </c>
      <c r="F250" s="7">
        <f t="shared" si="34"/>
        <v>1.0988014013797787</v>
      </c>
      <c r="G250" s="1">
        <f t="shared" si="35"/>
        <v>0.988552888353373</v>
      </c>
    </row>
    <row r="251" spans="1:7" ht="12.75">
      <c r="A251">
        <f t="shared" si="30"/>
        <v>190</v>
      </c>
      <c r="B251" s="7">
        <f t="shared" si="31"/>
        <v>0.988552888353373</v>
      </c>
      <c r="C251" s="1">
        <f t="shared" si="29"/>
        <v>0.01144711164662704</v>
      </c>
      <c r="D251" s="1">
        <f t="shared" si="32"/>
        <v>1.0494276444176687</v>
      </c>
      <c r="E251" s="1">
        <f t="shared" si="33"/>
        <v>1.0994276444176687</v>
      </c>
      <c r="F251" s="7">
        <f t="shared" si="34"/>
        <v>1.0988552888353373</v>
      </c>
      <c r="G251" s="1">
        <f t="shared" si="35"/>
        <v>0.9890677912435237</v>
      </c>
    </row>
    <row r="252" spans="1:7" ht="12.75">
      <c r="A252">
        <f t="shared" si="30"/>
        <v>191</v>
      </c>
      <c r="B252" s="7">
        <f t="shared" si="31"/>
        <v>0.9890677912435237</v>
      </c>
      <c r="C252" s="1">
        <f t="shared" si="29"/>
        <v>0.01093220875647627</v>
      </c>
      <c r="D252" s="1">
        <f t="shared" si="32"/>
        <v>1.0494533895621763</v>
      </c>
      <c r="E252" s="1">
        <f t="shared" si="33"/>
        <v>1.0994533895621763</v>
      </c>
      <c r="F252" s="7">
        <f t="shared" si="34"/>
        <v>1.0989067791243525</v>
      </c>
      <c r="G252" s="1">
        <f t="shared" si="35"/>
        <v>0.989559766348855</v>
      </c>
    </row>
    <row r="253" spans="1:7" ht="12.75">
      <c r="A253">
        <f t="shared" si="30"/>
        <v>192</v>
      </c>
      <c r="B253" s="7">
        <f aca="true" t="shared" si="36" ref="B253:B260">G252</f>
        <v>0.989559766348855</v>
      </c>
      <c r="C253" s="1">
        <f t="shared" si="29"/>
        <v>0.010440233651144992</v>
      </c>
      <c r="D253" s="1">
        <f aca="true" t="shared" si="37" ref="D253:D260">B253*fit12+C253*fit22</f>
        <v>1.049477988317443</v>
      </c>
      <c r="E253" s="1">
        <f aca="true" t="shared" si="38" ref="E253:E260">B253*fit11+C253*fit12</f>
        <v>1.0994779883174428</v>
      </c>
      <c r="F253" s="7">
        <f aca="true" t="shared" si="39" ref="F253:F260">B253*E253+C253*D253</f>
        <v>1.0989559766348855</v>
      </c>
      <c r="G253" s="1">
        <f aca="true" t="shared" si="40" ref="G253:G260">B253*(E253/F253)</f>
        <v>0.9900298140756115</v>
      </c>
    </row>
    <row r="254" spans="1:7" ht="12.75">
      <c r="A254">
        <f t="shared" si="30"/>
        <v>193</v>
      </c>
      <c r="B254" s="7">
        <f t="shared" si="36"/>
        <v>0.9900298140756115</v>
      </c>
      <c r="C254" s="1">
        <f aca="true" t="shared" si="41" ref="C254:C260">1-B254</f>
        <v>0.009970185924388475</v>
      </c>
      <c r="D254" s="1">
        <f t="shared" si="37"/>
        <v>1.0495014907037805</v>
      </c>
      <c r="E254" s="1">
        <f t="shared" si="38"/>
        <v>1.0995014907037806</v>
      </c>
      <c r="F254" s="7">
        <f t="shared" si="39"/>
        <v>1.099002981407561</v>
      </c>
      <c r="G254" s="1">
        <f t="shared" si="40"/>
        <v>0.9904788929900463</v>
      </c>
    </row>
    <row r="255" spans="1:7" ht="12.75">
      <c r="A255">
        <f aca="true" t="shared" si="42" ref="A255:A261">A254+1</f>
        <v>194</v>
      </c>
      <c r="B255" s="7">
        <f t="shared" si="36"/>
        <v>0.9904788929900463</v>
      </c>
      <c r="C255" s="1">
        <f t="shared" si="41"/>
        <v>0.009521107009953678</v>
      </c>
      <c r="D255" s="1">
        <f t="shared" si="37"/>
        <v>1.0495239446495024</v>
      </c>
      <c r="E255" s="1">
        <f t="shared" si="38"/>
        <v>1.0995239446495024</v>
      </c>
      <c r="F255" s="7">
        <f t="shared" si="39"/>
        <v>1.0990478892990048</v>
      </c>
      <c r="G255" s="1">
        <f t="shared" si="40"/>
        <v>0.9909079214074192</v>
      </c>
    </row>
    <row r="256" spans="1:7" ht="12.75">
      <c r="A256">
        <f t="shared" si="42"/>
        <v>195</v>
      </c>
      <c r="B256" s="7">
        <f t="shared" si="36"/>
        <v>0.9909079214074192</v>
      </c>
      <c r="C256" s="1">
        <f t="shared" si="41"/>
        <v>0.009092078592580766</v>
      </c>
      <c r="D256" s="1">
        <f t="shared" si="37"/>
        <v>1.049545396070371</v>
      </c>
      <c r="E256" s="1">
        <f t="shared" si="38"/>
        <v>1.0995453960703712</v>
      </c>
      <c r="F256" s="7">
        <f t="shared" si="39"/>
        <v>1.0990907921407422</v>
      </c>
      <c r="G256" s="1">
        <f t="shared" si="40"/>
        <v>0.99131777893529</v>
      </c>
    </row>
    <row r="257" spans="1:7" ht="12.75">
      <c r="A257">
        <f t="shared" si="42"/>
        <v>196</v>
      </c>
      <c r="B257" s="7">
        <f t="shared" si="36"/>
        <v>0.99131777893529</v>
      </c>
      <c r="C257" s="1">
        <f t="shared" si="41"/>
        <v>0.00868222106470995</v>
      </c>
      <c r="D257" s="1">
        <f t="shared" si="37"/>
        <v>1.0495658889467645</v>
      </c>
      <c r="E257" s="1">
        <f t="shared" si="38"/>
        <v>1.0995658889467645</v>
      </c>
      <c r="F257" s="7">
        <f t="shared" si="39"/>
        <v>1.099131777893529</v>
      </c>
      <c r="G257" s="1">
        <f t="shared" si="40"/>
        <v>0.991709307970989</v>
      </c>
    </row>
    <row r="258" spans="1:7" ht="12.75">
      <c r="A258">
        <f t="shared" si="42"/>
        <v>197</v>
      </c>
      <c r="B258" s="7">
        <f t="shared" si="36"/>
        <v>0.991709307970989</v>
      </c>
      <c r="C258" s="1">
        <f t="shared" si="41"/>
        <v>0.008290692029011004</v>
      </c>
      <c r="D258" s="1">
        <f t="shared" si="37"/>
        <v>1.0495854653985495</v>
      </c>
      <c r="E258" s="1">
        <f t="shared" si="38"/>
        <v>1.0995854653985495</v>
      </c>
      <c r="F258" s="7">
        <f t="shared" si="39"/>
        <v>1.099170930797099</v>
      </c>
      <c r="G258" s="1">
        <f t="shared" si="40"/>
        <v>0.9920833151533264</v>
      </c>
    </row>
    <row r="259" spans="1:7" ht="12.75">
      <c r="A259">
        <f t="shared" si="42"/>
        <v>198</v>
      </c>
      <c r="B259" s="7">
        <f t="shared" si="36"/>
        <v>0.9920833151533264</v>
      </c>
      <c r="C259" s="1">
        <f t="shared" si="41"/>
        <v>0.007916684846673627</v>
      </c>
      <c r="D259" s="1">
        <f t="shared" si="37"/>
        <v>1.0496041657576665</v>
      </c>
      <c r="E259" s="1">
        <f t="shared" si="38"/>
        <v>1.0996041657576663</v>
      </c>
      <c r="F259" s="7">
        <f t="shared" si="39"/>
        <v>1.0992083315153327</v>
      </c>
      <c r="G259" s="1">
        <f t="shared" si="40"/>
        <v>0.9924405727687632</v>
      </c>
    </row>
    <row r="260" spans="1:7" ht="12.75">
      <c r="A260">
        <f t="shared" si="42"/>
        <v>199</v>
      </c>
      <c r="B260" s="7">
        <f t="shared" si="36"/>
        <v>0.9924405727687632</v>
      </c>
      <c r="C260" s="1">
        <f t="shared" si="41"/>
        <v>0.007559427231236815</v>
      </c>
      <c r="D260" s="1">
        <f t="shared" si="37"/>
        <v>1.0496220286384381</v>
      </c>
      <c r="E260" s="1">
        <f t="shared" si="38"/>
        <v>1.0996220286384382</v>
      </c>
      <c r="F260" s="7">
        <f t="shared" si="39"/>
        <v>1.0992440572768762</v>
      </c>
      <c r="G260" s="1">
        <f t="shared" si="40"/>
        <v>0.992781820112404</v>
      </c>
    </row>
    <row r="261" ht="12.75">
      <c r="A261">
        <f t="shared" si="42"/>
        <v>200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Evolution Calculator</dc:title>
  <dc:subject/>
  <dc:creator>Frank Norman</dc:creator>
  <cp:keywords/>
  <dc:description>Sickle-cell anemia reference: Cavalli-Sforza and Bodmer, The Genetics of Human Populations, 1971, p. 150.</dc:description>
  <cp:lastModifiedBy>Frank Norman</cp:lastModifiedBy>
  <dcterms:created xsi:type="dcterms:W3CDTF">2002-06-12T17:02:47Z</dcterms:created>
  <dcterms:modified xsi:type="dcterms:W3CDTF">2008-08-12T21:59:22Z</dcterms:modified>
  <cp:category/>
  <cp:version/>
  <cp:contentType/>
  <cp:contentStatus/>
</cp:coreProperties>
</file>